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15" windowWidth="15585" windowHeight="12450" tabRatio="854" activeTab="2"/>
  </bookViews>
  <sheets>
    <sheet name="表紙" sheetId="12" r:id="rId1"/>
    <sheet name="学生カード" sheetId="13" r:id="rId2"/>
    <sheet name="自己採点シート" sheetId="14" r:id="rId3"/>
    <sheet name="学習自己点検シート " sheetId="15" r:id="rId4"/>
    <sheet name="単位修得状況確認表（共通教育科目等）" sheetId="8" r:id="rId5"/>
    <sheet name="単位修得状況確認表（専門教育科目）" sheetId="11" r:id="rId6"/>
    <sheet name="累積グラフ" sheetId="10" r:id="rId7"/>
  </sheets>
  <functionGroups builtInGroupCount="17"/>
  <definedNames>
    <definedName name="_xlnm.Print_Area" localSheetId="3">'学習自己点検シート '!$B$1:$M$72</definedName>
    <definedName name="_xlnm.Print_Area" localSheetId="2">自己採点シート!$B$1:$V$27</definedName>
    <definedName name="_xlnm.Print_Area" localSheetId="4">'単位修得状況確認表（共通教育科目等）'!$A$1:$AR$43</definedName>
    <definedName name="_xlnm.Print_Area" localSheetId="5">'単位修得状況確認表（専門教育科目）'!$A$1:$AR$79</definedName>
    <definedName name="_xlnm.Print_Area" localSheetId="6">累積グラフ!$A$82:$T$247</definedName>
  </definedNames>
  <calcPr calcId="145621"/>
</workbook>
</file>

<file path=xl/calcChain.xml><?xml version="1.0" encoding="utf-8"?>
<calcChain xmlns="http://schemas.openxmlformats.org/spreadsheetml/2006/main">
  <c r="AN10" i="8" l="1"/>
  <c r="AW8" i="11"/>
  <c r="AW9" i="11"/>
  <c r="AW10" i="11"/>
  <c r="AW11" i="11"/>
  <c r="AW12" i="11"/>
  <c r="AW13" i="11"/>
  <c r="AW14" i="11"/>
  <c r="AW15" i="11"/>
  <c r="AW16" i="11"/>
  <c r="AW17" i="11"/>
  <c r="AW18" i="11"/>
  <c r="AW19" i="11"/>
  <c r="AW20" i="11"/>
  <c r="AW21" i="11"/>
  <c r="AW22" i="11"/>
  <c r="AW23" i="11"/>
  <c r="AW24" i="11"/>
  <c r="AW25" i="11"/>
  <c r="AW26" i="11"/>
  <c r="AW27" i="11"/>
  <c r="AW28" i="11"/>
  <c r="AW29" i="11"/>
  <c r="AW30" i="11"/>
  <c r="AW31" i="11"/>
  <c r="AW32" i="11"/>
  <c r="AW33" i="11"/>
  <c r="AW36" i="11"/>
  <c r="AW37" i="11"/>
  <c r="AW38" i="11"/>
  <c r="AW39" i="11"/>
  <c r="AW40" i="11"/>
  <c r="AW41" i="11"/>
  <c r="AW44" i="11"/>
  <c r="AW45" i="11"/>
  <c r="AW46" i="11"/>
  <c r="AW47" i="11"/>
  <c r="AW48" i="11"/>
  <c r="AW49" i="11"/>
  <c r="AW50" i="11"/>
  <c r="AW51" i="11"/>
  <c r="AW54" i="11"/>
  <c r="AW55" i="11"/>
  <c r="AW56" i="11"/>
  <c r="AW57" i="11"/>
  <c r="AW58" i="11"/>
  <c r="AW59" i="11"/>
  <c r="AW60" i="11"/>
  <c r="AW63" i="11"/>
  <c r="AW64" i="11"/>
  <c r="AW65" i="11"/>
  <c r="AW66" i="11"/>
  <c r="AW67" i="11"/>
  <c r="AW68" i="11"/>
  <c r="AW69" i="11"/>
  <c r="AW70" i="11"/>
  <c r="AW71" i="11"/>
  <c r="AW72" i="11"/>
  <c r="AW7" i="11"/>
  <c r="AW25" i="8"/>
  <c r="AW26" i="8"/>
  <c r="AW27" i="8"/>
  <c r="AW28" i="8"/>
  <c r="AW29" i="8"/>
  <c r="AW30" i="8"/>
  <c r="AW32" i="8"/>
  <c r="AW33" i="8"/>
  <c r="AW34" i="8"/>
  <c r="AW35" i="8"/>
  <c r="AW36" i="8"/>
  <c r="AW24" i="8"/>
  <c r="C234" i="10"/>
  <c r="C235" i="10" s="1"/>
  <c r="C236" i="10" s="1"/>
  <c r="C237" i="10" s="1"/>
  <c r="C238" i="10" s="1"/>
  <c r="C239" i="10" s="1"/>
  <c r="C240" i="10" s="1"/>
  <c r="C241" i="10" s="1"/>
  <c r="C13" i="10"/>
  <c r="E13" i="10"/>
  <c r="G13" i="10"/>
  <c r="C44" i="10"/>
  <c r="E44" i="10"/>
  <c r="C75" i="10"/>
  <c r="E75" i="10"/>
  <c r="C107" i="10"/>
  <c r="C136" i="10"/>
  <c r="C154" i="10"/>
  <c r="C172" i="10"/>
  <c r="C190" i="10"/>
  <c r="C12" i="10"/>
  <c r="E12" i="10"/>
  <c r="G12" i="10"/>
  <c r="C208" i="10" s="1"/>
  <c r="C43" i="10"/>
  <c r="E43" i="10"/>
  <c r="C74" i="10"/>
  <c r="E74" i="10"/>
  <c r="C106" i="10"/>
  <c r="C135" i="10"/>
  <c r="C153" i="10"/>
  <c r="C171" i="10"/>
  <c r="C189" i="10"/>
  <c r="C11" i="10"/>
  <c r="E11" i="10"/>
  <c r="G11" i="10"/>
  <c r="C207" i="10" s="1"/>
  <c r="C42" i="10"/>
  <c r="E42" i="10"/>
  <c r="C73" i="10"/>
  <c r="E73" i="10"/>
  <c r="C105" i="10"/>
  <c r="C134" i="10"/>
  <c r="C152" i="10"/>
  <c r="C170" i="10"/>
  <c r="C188" i="10"/>
  <c r="C10" i="10"/>
  <c r="E10" i="10"/>
  <c r="G10" i="10"/>
  <c r="C41" i="10"/>
  <c r="E41" i="10"/>
  <c r="C72" i="10"/>
  <c r="E72" i="10"/>
  <c r="C104" i="10"/>
  <c r="C133" i="10"/>
  <c r="C151" i="10"/>
  <c r="C169" i="10"/>
  <c r="C187" i="10"/>
  <c r="C9" i="10"/>
  <c r="E9" i="10"/>
  <c r="G9" i="10"/>
  <c r="C205" i="10" s="1"/>
  <c r="C40" i="10"/>
  <c r="E40" i="10"/>
  <c r="C71" i="10"/>
  <c r="E71" i="10"/>
  <c r="C103" i="10"/>
  <c r="C132" i="10"/>
  <c r="C150" i="10"/>
  <c r="C168" i="10"/>
  <c r="C186" i="10"/>
  <c r="C8" i="10"/>
  <c r="E8" i="10"/>
  <c r="G8" i="10"/>
  <c r="C204" i="10" s="1"/>
  <c r="C39" i="10"/>
  <c r="E39" i="10"/>
  <c r="C70" i="10"/>
  <c r="E70" i="10"/>
  <c r="C102" i="10"/>
  <c r="C131" i="10"/>
  <c r="C149" i="10"/>
  <c r="C167" i="10"/>
  <c r="C185" i="10"/>
  <c r="C7" i="10"/>
  <c r="E7" i="10"/>
  <c r="G7" i="10"/>
  <c r="C38" i="10"/>
  <c r="E38" i="10"/>
  <c r="C69" i="10"/>
  <c r="E69" i="10"/>
  <c r="C101" i="10"/>
  <c r="C130" i="10"/>
  <c r="C148" i="10"/>
  <c r="C166" i="10"/>
  <c r="D169" i="10" s="1"/>
  <c r="C184" i="10"/>
  <c r="C6" i="10"/>
  <c r="E6" i="10"/>
  <c r="G6" i="10"/>
  <c r="H10" i="10" s="1"/>
  <c r="C37" i="10"/>
  <c r="E37" i="10"/>
  <c r="F44" i="10" s="1"/>
  <c r="C68" i="10"/>
  <c r="E68" i="10"/>
  <c r="F75" i="10" s="1"/>
  <c r="C100" i="10"/>
  <c r="D100" i="10"/>
  <c r="C129" i="10"/>
  <c r="C147" i="10"/>
  <c r="D153" i="10" s="1"/>
  <c r="C165" i="10"/>
  <c r="C183" i="10"/>
  <c r="D183" i="10" s="1"/>
  <c r="L75" i="11"/>
  <c r="M75" i="11"/>
  <c r="N75" i="11"/>
  <c r="O75" i="11"/>
  <c r="P75" i="11"/>
  <c r="Q75" i="11"/>
  <c r="R75" i="11"/>
  <c r="S75" i="11"/>
  <c r="T75" i="11"/>
  <c r="U75" i="11"/>
  <c r="V75" i="11"/>
  <c r="W75" i="11"/>
  <c r="W76" i="11" s="1"/>
  <c r="X75" i="11"/>
  <c r="Y75" i="11"/>
  <c r="Z75" i="11"/>
  <c r="AA75" i="11"/>
  <c r="AA76" i="11" s="1"/>
  <c r="AB75" i="11"/>
  <c r="AC75" i="11"/>
  <c r="AD75" i="11"/>
  <c r="AE75" i="11"/>
  <c r="AE76" i="11" s="1"/>
  <c r="AF75" i="11"/>
  <c r="AG75" i="11"/>
  <c r="AH75" i="11"/>
  <c r="AI75" i="11"/>
  <c r="AJ75" i="11"/>
  <c r="AK75" i="11"/>
  <c r="AL75" i="11"/>
  <c r="AM75" i="11"/>
  <c r="K75" i="11"/>
  <c r="J75" i="11"/>
  <c r="I75" i="11"/>
  <c r="AP75" i="11" s="1"/>
  <c r="H75" i="11"/>
  <c r="AN79" i="11"/>
  <c r="AN78" i="11"/>
  <c r="AP73" i="11"/>
  <c r="AN73" i="11"/>
  <c r="AP61" i="11"/>
  <c r="AN61" i="11"/>
  <c r="AP52" i="11"/>
  <c r="AN52" i="11"/>
  <c r="AP42" i="11"/>
  <c r="AN42" i="11"/>
  <c r="AP34" i="11"/>
  <c r="AN34" i="11"/>
  <c r="AN43" i="8"/>
  <c r="AN42" i="8"/>
  <c r="AP38" i="8"/>
  <c r="AP37" i="8"/>
  <c r="AN38" i="8"/>
  <c r="AN37" i="8"/>
  <c r="AP31" i="8"/>
  <c r="AN31" i="8"/>
  <c r="AP18" i="8"/>
  <c r="AP17" i="8"/>
  <c r="AP11" i="8"/>
  <c r="AN18" i="8"/>
  <c r="AN17" i="8"/>
  <c r="AN16" i="8"/>
  <c r="AN15" i="8"/>
  <c r="AN14" i="8"/>
  <c r="AN13" i="8"/>
  <c r="AN12" i="8"/>
  <c r="AN11" i="8"/>
  <c r="AN9" i="8"/>
  <c r="AN8" i="8"/>
  <c r="AN7" i="8"/>
  <c r="AM40" i="8"/>
  <c r="AL40" i="8"/>
  <c r="AL76" i="11"/>
  <c r="AK40" i="8"/>
  <c r="AJ40" i="8"/>
  <c r="AI40" i="8"/>
  <c r="AH40" i="8"/>
  <c r="AG40" i="8"/>
  <c r="AG76" i="11" s="1"/>
  <c r="AF40" i="8"/>
  <c r="AF76" i="11"/>
  <c r="AE40" i="8"/>
  <c r="AD40" i="8"/>
  <c r="AD76" i="11" s="1"/>
  <c r="AC40" i="8"/>
  <c r="AC76" i="11"/>
  <c r="AB40" i="8"/>
  <c r="AB76" i="11" s="1"/>
  <c r="AA40" i="8"/>
  <c r="Z40" i="8"/>
  <c r="Z76" i="11"/>
  <c r="Y40" i="8"/>
  <c r="Y76" i="11" s="1"/>
  <c r="X40" i="8"/>
  <c r="G234" i="10"/>
  <c r="G235" i="10"/>
  <c r="G236" i="10" s="1"/>
  <c r="G237" i="10" s="1"/>
  <c r="G238" i="10" s="1"/>
  <c r="G239" i="10" s="1"/>
  <c r="G240" i="10" s="1"/>
  <c r="G241" i="10" s="1"/>
  <c r="F234" i="10"/>
  <c r="F235" i="10" s="1"/>
  <c r="F236" i="10" s="1"/>
  <c r="F237" i="10" s="1"/>
  <c r="F238" i="10" s="1"/>
  <c r="F239" i="10" s="1"/>
  <c r="F240" i="10" s="1"/>
  <c r="W40" i="8"/>
  <c r="V40" i="8"/>
  <c r="V76" i="11" s="1"/>
  <c r="U40" i="8"/>
  <c r="T40" i="8"/>
  <c r="T76" i="11"/>
  <c r="S40" i="8"/>
  <c r="S76" i="11" s="1"/>
  <c r="R40" i="8"/>
  <c r="R76" i="11"/>
  <c r="Q40" i="8"/>
  <c r="Q76" i="11" s="1"/>
  <c r="P40" i="8"/>
  <c r="O40" i="8"/>
  <c r="N40" i="8"/>
  <c r="N76" i="11"/>
  <c r="M40" i="8"/>
  <c r="M76" i="11"/>
  <c r="L40" i="8"/>
  <c r="AN40" i="8" s="1"/>
  <c r="L76" i="11"/>
  <c r="K40" i="8"/>
  <c r="J40" i="8"/>
  <c r="J76" i="11"/>
  <c r="I40" i="8"/>
  <c r="AP40" i="8" s="1"/>
  <c r="H40" i="8"/>
  <c r="H76" i="11"/>
  <c r="D131" i="10"/>
  <c r="D68" i="10"/>
  <c r="D41" i="10"/>
  <c r="F8" i="10"/>
  <c r="F7" i="10"/>
  <c r="D11" i="10"/>
  <c r="F6" i="10"/>
  <c r="D186" i="10"/>
  <c r="F74" i="10"/>
  <c r="D9" i="10"/>
  <c r="D75" i="10"/>
  <c r="F38" i="10"/>
  <c r="D43" i="10"/>
  <c r="D44" i="10"/>
  <c r="D42" i="10"/>
  <c r="D39" i="10"/>
  <c r="D40" i="10"/>
  <c r="D37" i="10"/>
  <c r="D38" i="10"/>
  <c r="H9" i="10"/>
  <c r="H7" i="10"/>
  <c r="F9" i="10"/>
  <c r="F11" i="10"/>
  <c r="F10" i="10"/>
  <c r="F12" i="10"/>
  <c r="F13" i="10"/>
  <c r="D7" i="10"/>
  <c r="D8" i="10"/>
  <c r="D12" i="10"/>
  <c r="D10" i="10"/>
  <c r="D6" i="10"/>
  <c r="D13" i="10"/>
  <c r="D154" i="10"/>
  <c r="D136" i="10"/>
  <c r="D130" i="10"/>
  <c r="D135" i="10"/>
  <c r="D134" i="10"/>
  <c r="D133" i="10"/>
  <c r="D129" i="10"/>
  <c r="D132" i="10"/>
  <c r="D104" i="10"/>
  <c r="D106" i="10"/>
  <c r="D101" i="10"/>
  <c r="D105" i="10"/>
  <c r="D102" i="10"/>
  <c r="D103" i="10"/>
  <c r="D73" i="10"/>
  <c r="D74" i="10"/>
  <c r="D72" i="10"/>
  <c r="D69" i="10"/>
  <c r="D70" i="10"/>
  <c r="D71" i="10"/>
  <c r="F42" i="10"/>
  <c r="K76" i="11"/>
  <c r="F40" i="10"/>
  <c r="F41" i="10"/>
  <c r="F39" i="10"/>
  <c r="F37" i="10"/>
  <c r="F43" i="10"/>
  <c r="AI76" i="11"/>
  <c r="AH76" i="11"/>
  <c r="AN75" i="11"/>
  <c r="D165" i="10"/>
  <c r="AK76" i="11"/>
  <c r="P76" i="11"/>
  <c r="C209" i="10"/>
  <c r="D107" i="10"/>
  <c r="O76" i="11"/>
  <c r="U76" i="11"/>
  <c r="X76" i="11"/>
  <c r="AJ76" i="11"/>
  <c r="C203" i="10"/>
  <c r="C206" i="10"/>
  <c r="AM76" i="11"/>
  <c r="D151" i="10" l="1"/>
  <c r="D167" i="10"/>
  <c r="D166" i="10"/>
  <c r="D148" i="10"/>
  <c r="F73" i="10"/>
  <c r="F69" i="10"/>
  <c r="F68" i="10"/>
  <c r="C202" i="10"/>
  <c r="AN76" i="11"/>
  <c r="AP77" i="11" s="1"/>
  <c r="D149" i="10"/>
  <c r="D168" i="10"/>
  <c r="D171" i="10"/>
  <c r="F70" i="10"/>
  <c r="D152" i="10"/>
  <c r="H6" i="10"/>
  <c r="D188" i="10"/>
  <c r="D189" i="10"/>
  <c r="D184" i="10"/>
  <c r="F72" i="10"/>
  <c r="D150" i="10"/>
  <c r="D172" i="10"/>
  <c r="I76" i="11"/>
  <c r="AP76" i="11" s="1"/>
  <c r="D190" i="10"/>
  <c r="H8" i="10"/>
  <c r="H13" i="10"/>
  <c r="F71" i="10"/>
  <c r="D185" i="10"/>
  <c r="D170" i="10"/>
  <c r="D147" i="10"/>
  <c r="H11" i="10"/>
  <c r="H12" i="10"/>
  <c r="D187" i="10"/>
  <c r="F241" i="10"/>
  <c r="D204" i="10"/>
  <c r="E236" i="10" s="1"/>
  <c r="D236" i="10" s="1"/>
  <c r="D209" i="10" l="1"/>
  <c r="E241" i="10" s="1"/>
  <c r="D241" i="10" s="1"/>
  <c r="D208" i="10"/>
  <c r="E240" i="10" s="1"/>
  <c r="D240" i="10" s="1"/>
  <c r="D206" i="10"/>
  <c r="E238" i="10" s="1"/>
  <c r="D238" i="10" s="1"/>
  <c r="D202" i="10"/>
  <c r="E234" i="10" s="1"/>
  <c r="D234" i="10" s="1"/>
  <c r="D203" i="10"/>
  <c r="E235" i="10" s="1"/>
  <c r="D235" i="10" s="1"/>
  <c r="D205" i="10"/>
  <c r="E237" i="10" s="1"/>
  <c r="D237" i="10" s="1"/>
  <c r="D207" i="10"/>
  <c r="E239" i="10" s="1"/>
  <c r="D239" i="10" s="1"/>
</calcChain>
</file>

<file path=xl/sharedStrings.xml><?xml version="1.0" encoding="utf-8"?>
<sst xmlns="http://schemas.openxmlformats.org/spreadsheetml/2006/main" count="775" uniqueCount="355">
  <si>
    <t>科目群</t>
    <rPh sb="0" eb="2">
      <t>カモク</t>
    </rPh>
    <rPh sb="2" eb="3">
      <t>グン</t>
    </rPh>
    <phoneticPr fontId="5"/>
  </si>
  <si>
    <t>区分</t>
    <rPh sb="0" eb="2">
      <t>クブン</t>
    </rPh>
    <phoneticPr fontId="5"/>
  </si>
  <si>
    <t xml:space="preserve">工 </t>
  </si>
  <si>
    <t>専</t>
  </si>
  <si>
    <t>授</t>
  </si>
  <si>
    <t>単</t>
  </si>
  <si>
    <t>担</t>
  </si>
  <si>
    <t xml:space="preserve"> </t>
  </si>
  <si>
    <t xml:space="preserve">学 </t>
  </si>
  <si>
    <t>業</t>
  </si>
  <si>
    <t>当</t>
  </si>
  <si>
    <t>科</t>
  </si>
  <si>
    <t>基</t>
  </si>
  <si>
    <t>教</t>
  </si>
  <si>
    <t>目</t>
  </si>
  <si>
    <t>位</t>
  </si>
  <si>
    <t>礎</t>
  </si>
  <si>
    <t>門</t>
  </si>
  <si>
    <t>員</t>
    <rPh sb="0" eb="1">
      <t>イン</t>
    </rPh>
    <phoneticPr fontId="2"/>
  </si>
  <si>
    <t>必修科目</t>
    <rPh sb="0" eb="2">
      <t>ヒッシュウ</t>
    </rPh>
    <rPh sb="2" eb="4">
      <t>カモク</t>
    </rPh>
    <phoneticPr fontId="5"/>
  </si>
  <si>
    <t>○</t>
  </si>
  <si>
    <t>フレッシュマンセミナー</t>
  </si>
  <si>
    <t>ソフトウェアコア科目群</t>
    <rPh sb="8" eb="10">
      <t>カモク</t>
    </rPh>
    <rPh sb="10" eb="11">
      <t>グン</t>
    </rPh>
    <phoneticPr fontId="5"/>
  </si>
  <si>
    <t>選択科目B群</t>
    <rPh sb="0" eb="2">
      <t>センタク</t>
    </rPh>
    <rPh sb="2" eb="4">
      <t>カモク</t>
    </rPh>
    <rPh sb="5" eb="6">
      <t>グン</t>
    </rPh>
    <phoneticPr fontId="5"/>
  </si>
  <si>
    <t>情報システムコア科目群</t>
    <rPh sb="0" eb="2">
      <t>ジョウホウ</t>
    </rPh>
    <rPh sb="8" eb="10">
      <t>カモク</t>
    </rPh>
    <rPh sb="10" eb="11">
      <t>グン</t>
    </rPh>
    <phoneticPr fontId="5"/>
  </si>
  <si>
    <t>選択科目C群</t>
    <rPh sb="0" eb="2">
      <t>センタク</t>
    </rPh>
    <rPh sb="2" eb="4">
      <t>カモク</t>
    </rPh>
    <rPh sb="5" eb="6">
      <t>グン</t>
    </rPh>
    <phoneticPr fontId="5"/>
  </si>
  <si>
    <t>情報生体システム科目群</t>
    <rPh sb="0" eb="2">
      <t>ジョウホウ</t>
    </rPh>
    <rPh sb="2" eb="4">
      <t>セイタイ</t>
    </rPh>
    <rPh sb="8" eb="10">
      <t>カモク</t>
    </rPh>
    <rPh sb="10" eb="11">
      <t>グン</t>
    </rPh>
    <phoneticPr fontId="5"/>
  </si>
  <si>
    <t>化学基礎</t>
  </si>
  <si>
    <t>地球科学基礎</t>
  </si>
  <si>
    <t>原子力・放射線と環境</t>
  </si>
  <si>
    <t>生　産　工　学　論</t>
  </si>
  <si>
    <t>エレクトロニクス論</t>
  </si>
  <si>
    <t>科　学　技　術　論</t>
  </si>
  <si>
    <t>環境工学論</t>
  </si>
  <si>
    <t>エネルギー工学論</t>
  </si>
  <si>
    <t>取得単位数</t>
    <rPh sb="0" eb="2">
      <t>シュトク</t>
    </rPh>
    <rPh sb="2" eb="5">
      <t>タンイスウ</t>
    </rPh>
    <phoneticPr fontId="5"/>
  </si>
  <si>
    <t>合計</t>
    <rPh sb="0" eb="2">
      <t>ゴウケイ</t>
    </rPh>
    <phoneticPr fontId="5"/>
  </si>
  <si>
    <t>GP</t>
    <phoneticPr fontId="5"/>
  </si>
  <si>
    <t>累積取得単位数</t>
    <rPh sb="0" eb="2">
      <t>ルイセキ</t>
    </rPh>
    <rPh sb="2" eb="4">
      <t>シュトク</t>
    </rPh>
    <rPh sb="4" eb="7">
      <t>タンイスウ</t>
    </rPh>
    <phoneticPr fontId="5"/>
  </si>
  <si>
    <t>1年前期終了時</t>
    <rPh sb="1" eb="2">
      <t>ネン</t>
    </rPh>
    <rPh sb="2" eb="4">
      <t>ゼンキ</t>
    </rPh>
    <rPh sb="4" eb="7">
      <t>シュウリョウジ</t>
    </rPh>
    <phoneticPr fontId="5"/>
  </si>
  <si>
    <t>1年後期終了時</t>
    <rPh sb="1" eb="2">
      <t>ネン</t>
    </rPh>
    <rPh sb="2" eb="4">
      <t>コウキ</t>
    </rPh>
    <rPh sb="4" eb="7">
      <t>シュウリョウジ</t>
    </rPh>
    <phoneticPr fontId="5"/>
  </si>
  <si>
    <t>2年前期終了時</t>
    <rPh sb="1" eb="2">
      <t>ネン</t>
    </rPh>
    <rPh sb="2" eb="4">
      <t>ゼンキ</t>
    </rPh>
    <rPh sb="4" eb="7">
      <t>シュウリョウジ</t>
    </rPh>
    <phoneticPr fontId="5"/>
  </si>
  <si>
    <t>2年後期終了時</t>
    <rPh sb="1" eb="2">
      <t>ネン</t>
    </rPh>
    <rPh sb="2" eb="4">
      <t>コウキ</t>
    </rPh>
    <rPh sb="4" eb="7">
      <t>シュウリョウジ</t>
    </rPh>
    <phoneticPr fontId="5"/>
  </si>
  <si>
    <t>３年前期終了時</t>
    <rPh sb="1" eb="2">
      <t>ネン</t>
    </rPh>
    <rPh sb="2" eb="4">
      <t>ゼンキ</t>
    </rPh>
    <rPh sb="4" eb="7">
      <t>シュウリョウジ</t>
    </rPh>
    <phoneticPr fontId="5"/>
  </si>
  <si>
    <t>３年後期終了時</t>
    <rPh sb="1" eb="2">
      <t>ネン</t>
    </rPh>
    <rPh sb="2" eb="4">
      <t>コウキ</t>
    </rPh>
    <rPh sb="4" eb="7">
      <t>シュウリョウジ</t>
    </rPh>
    <phoneticPr fontId="5"/>
  </si>
  <si>
    <t>4年前期終了時</t>
    <rPh sb="1" eb="2">
      <t>ネン</t>
    </rPh>
    <rPh sb="2" eb="4">
      <t>ゼンキ</t>
    </rPh>
    <rPh sb="4" eb="7">
      <t>シュウリョウジ</t>
    </rPh>
    <phoneticPr fontId="5"/>
  </si>
  <si>
    <t>4年後期終了時</t>
    <rPh sb="1" eb="2">
      <t>ネン</t>
    </rPh>
    <rPh sb="2" eb="4">
      <t>コウキ</t>
    </rPh>
    <rPh sb="4" eb="7">
      <t>シュウリョウジ</t>
    </rPh>
    <phoneticPr fontId="5"/>
  </si>
  <si>
    <t>累積GP</t>
    <rPh sb="0" eb="2">
      <t>ルイセキ</t>
    </rPh>
    <phoneticPr fontId="2"/>
  </si>
  <si>
    <t>累積GP</t>
    <rPh sb="0" eb="2">
      <t>ルイセキ</t>
    </rPh>
    <phoneticPr fontId="5"/>
  </si>
  <si>
    <t>累積GPA</t>
    <rPh sb="0" eb="2">
      <t>ルイセキ</t>
    </rPh>
    <phoneticPr fontId="5"/>
  </si>
  <si>
    <t>１期</t>
    <rPh sb="1" eb="2">
      <t>キ</t>
    </rPh>
    <phoneticPr fontId="5"/>
  </si>
  <si>
    <t>２期</t>
    <rPh sb="1" eb="2">
      <t>キ</t>
    </rPh>
    <phoneticPr fontId="5"/>
  </si>
  <si>
    <t>３期</t>
    <rPh sb="1" eb="2">
      <t>キ</t>
    </rPh>
    <phoneticPr fontId="5"/>
  </si>
  <si>
    <t>４期</t>
    <rPh sb="1" eb="2">
      <t>キ</t>
    </rPh>
    <phoneticPr fontId="5"/>
  </si>
  <si>
    <t>５期</t>
    <rPh sb="1" eb="2">
      <t>キ</t>
    </rPh>
    <phoneticPr fontId="5"/>
  </si>
  <si>
    <t>６期</t>
    <rPh sb="1" eb="2">
      <t>キ</t>
    </rPh>
    <phoneticPr fontId="5"/>
  </si>
  <si>
    <t>７期</t>
    <rPh sb="1" eb="2">
      <t>キ</t>
    </rPh>
    <phoneticPr fontId="5"/>
  </si>
  <si>
    <t>８期</t>
    <rPh sb="1" eb="2">
      <t>キ</t>
    </rPh>
    <phoneticPr fontId="5"/>
  </si>
  <si>
    <t>履修科目の評価およびGP</t>
    <phoneticPr fontId="5"/>
  </si>
  <si>
    <t>評価</t>
    <rPh sb="0" eb="2">
      <t>ヒョウカ</t>
    </rPh>
    <phoneticPr fontId="5"/>
  </si>
  <si>
    <t>必修科目</t>
    <rPh sb="0" eb="2">
      <t>ヒッシュウ</t>
    </rPh>
    <rPh sb="2" eb="4">
      <t>カモク</t>
    </rPh>
    <phoneticPr fontId="5"/>
  </si>
  <si>
    <t>GPA</t>
    <phoneticPr fontId="5"/>
  </si>
  <si>
    <t>※ 期をまたがって開講される科目は、成績の
　出された期に記入する。例えば通年の場合
　後期に記入する。</t>
    <rPh sb="2" eb="3">
      <t>キ</t>
    </rPh>
    <rPh sb="9" eb="11">
      <t>カイコウ</t>
    </rPh>
    <rPh sb="14" eb="16">
      <t>カモク</t>
    </rPh>
    <rPh sb="18" eb="20">
      <t>セイセキ</t>
    </rPh>
    <rPh sb="23" eb="24">
      <t>ダ</t>
    </rPh>
    <rPh sb="27" eb="28">
      <t>キ</t>
    </rPh>
    <rPh sb="29" eb="31">
      <t>キニュウ</t>
    </rPh>
    <rPh sb="34" eb="35">
      <t>タト</t>
    </rPh>
    <rPh sb="37" eb="39">
      <t>ツウネン</t>
    </rPh>
    <rPh sb="40" eb="42">
      <t>バアイ</t>
    </rPh>
    <rPh sb="44" eb="46">
      <t>コウキ</t>
    </rPh>
    <rPh sb="47" eb="49">
      <t>キニュウ</t>
    </rPh>
    <phoneticPr fontId="5"/>
  </si>
  <si>
    <t>累積単位数</t>
    <rPh sb="0" eb="2">
      <t>ルイセキ</t>
    </rPh>
    <rPh sb="2" eb="5">
      <t>タンイスウ</t>
    </rPh>
    <phoneticPr fontId="5"/>
  </si>
  <si>
    <t>A</t>
    <phoneticPr fontId="5"/>
  </si>
  <si>
    <t>B</t>
    <phoneticPr fontId="5"/>
  </si>
  <si>
    <t>共通教育科目</t>
    <rPh sb="0" eb="2">
      <t>キョウツウ</t>
    </rPh>
    <rPh sb="2" eb="4">
      <t>キョウイク</t>
    </rPh>
    <rPh sb="4" eb="6">
      <t>カモク</t>
    </rPh>
    <phoneticPr fontId="5"/>
  </si>
  <si>
    <t>選択科目</t>
    <rPh sb="0" eb="2">
      <t>センタク</t>
    </rPh>
    <rPh sb="2" eb="4">
      <t>カモク</t>
    </rPh>
    <phoneticPr fontId="5"/>
  </si>
  <si>
    <t>a 実践・判断・精神力</t>
    <rPh sb="2" eb="4">
      <t>ジッセン</t>
    </rPh>
    <rPh sb="5" eb="7">
      <t>ハンダン</t>
    </rPh>
    <rPh sb="8" eb="11">
      <t>セイシンリョク</t>
    </rPh>
    <phoneticPr fontId="5"/>
  </si>
  <si>
    <t>b 知力（人文・社会科学）</t>
    <rPh sb="2" eb="4">
      <t>チリョク</t>
    </rPh>
    <rPh sb="5" eb="7">
      <t>ジンブン</t>
    </rPh>
    <rPh sb="8" eb="10">
      <t>シャカイ</t>
    </rPh>
    <rPh sb="10" eb="12">
      <t>カガク</t>
    </rPh>
    <phoneticPr fontId="5"/>
  </si>
  <si>
    <t>c 知力（自然科学）</t>
    <rPh sb="2" eb="4">
      <t>チリョク</t>
    </rPh>
    <rPh sb="5" eb="7">
      <t>シゼン</t>
    </rPh>
    <rPh sb="7" eb="9">
      <t>カガク</t>
    </rPh>
    <phoneticPr fontId="5"/>
  </si>
  <si>
    <t>単位</t>
    <rPh sb="0" eb="2">
      <t>タンイ</t>
    </rPh>
    <phoneticPr fontId="5"/>
  </si>
  <si>
    <t>選択必修科目</t>
    <rPh sb="0" eb="2">
      <t>センタク</t>
    </rPh>
    <rPh sb="2" eb="4">
      <t>ヒッシュウ</t>
    </rPh>
    <rPh sb="4" eb="6">
      <t>カモク</t>
    </rPh>
    <phoneticPr fontId="5"/>
  </si>
  <si>
    <t>d 身体力</t>
    <rPh sb="2" eb="4">
      <t>シンタイ</t>
    </rPh>
    <rPh sb="4" eb="5">
      <t>チカラ</t>
    </rPh>
    <phoneticPr fontId="5"/>
  </si>
  <si>
    <t>e コミュニケーション力</t>
    <rPh sb="11" eb="12">
      <t>リョク</t>
    </rPh>
    <phoneticPr fontId="5"/>
  </si>
  <si>
    <t>選択必修
科目</t>
    <rPh sb="0" eb="2">
      <t>センタク</t>
    </rPh>
    <rPh sb="2" eb="4">
      <t>ヒッシュウ</t>
    </rPh>
    <rPh sb="5" eb="7">
      <t>カモク</t>
    </rPh>
    <phoneticPr fontId="5"/>
  </si>
  <si>
    <t>理論</t>
    <rPh sb="0" eb="2">
      <t>リロン</t>
    </rPh>
    <phoneticPr fontId="5"/>
  </si>
  <si>
    <t>実践</t>
    <rPh sb="0" eb="2">
      <t>ジッセン</t>
    </rPh>
    <phoneticPr fontId="5"/>
  </si>
  <si>
    <t>情報・通信を学ぶ</t>
    <rPh sb="0" eb="2">
      <t>ジョウホウ</t>
    </rPh>
    <rPh sb="3" eb="5">
      <t>ツウシン</t>
    </rPh>
    <rPh sb="6" eb="7">
      <t>マナ</t>
    </rPh>
    <phoneticPr fontId="5"/>
  </si>
  <si>
    <t>第一外国語コア</t>
    <rPh sb="0" eb="1">
      <t>ダイ</t>
    </rPh>
    <rPh sb="1" eb="2">
      <t>１</t>
    </rPh>
    <rPh sb="2" eb="5">
      <t>ガイコクゴ</t>
    </rPh>
    <phoneticPr fontId="5"/>
  </si>
  <si>
    <t>第一外国語オープン</t>
    <rPh sb="0" eb="1">
      <t>ダイ</t>
    </rPh>
    <rPh sb="1" eb="2">
      <t>１</t>
    </rPh>
    <rPh sb="2" eb="5">
      <t>ガイコクゴ</t>
    </rPh>
    <phoneticPr fontId="5"/>
  </si>
  <si>
    <t>選択科目　計</t>
    <rPh sb="0" eb="2">
      <t>センタク</t>
    </rPh>
    <rPh sb="2" eb="4">
      <t>カモク</t>
    </rPh>
    <rPh sb="5" eb="6">
      <t>ケイ</t>
    </rPh>
    <phoneticPr fontId="5"/>
  </si>
  <si>
    <t>選択必修科目　計</t>
    <rPh sb="0" eb="2">
      <t>センタク</t>
    </rPh>
    <rPh sb="2" eb="4">
      <t>ヒッシュウ</t>
    </rPh>
    <rPh sb="4" eb="6">
      <t>カモク</t>
    </rPh>
    <rPh sb="7" eb="8">
      <t>ケイ</t>
    </rPh>
    <phoneticPr fontId="5"/>
  </si>
  <si>
    <t>基礎教育科目</t>
    <phoneticPr fontId="5"/>
  </si>
  <si>
    <t>単独必修科目</t>
    <rPh sb="0" eb="2">
      <t>タンドク</t>
    </rPh>
    <rPh sb="2" eb="4">
      <t>ヒッシュウ</t>
    </rPh>
    <rPh sb="4" eb="6">
      <t>カモク</t>
    </rPh>
    <phoneticPr fontId="5"/>
  </si>
  <si>
    <t>共通教育科目・人間力養成プログラム</t>
    <phoneticPr fontId="5"/>
  </si>
  <si>
    <t>単独必修科目　計</t>
    <rPh sb="0" eb="2">
      <t>タンドク</t>
    </rPh>
    <rPh sb="2" eb="4">
      <t>ヒッシュウ</t>
    </rPh>
    <rPh sb="4" eb="6">
      <t>カモク</t>
    </rPh>
    <rPh sb="7" eb="8">
      <t>ケイ</t>
    </rPh>
    <phoneticPr fontId="5"/>
  </si>
  <si>
    <t>単位修得状況確認表（共通教育科目等）</t>
    <rPh sb="10" eb="12">
      <t>キョウツウ</t>
    </rPh>
    <rPh sb="12" eb="14">
      <t>キョウイク</t>
    </rPh>
    <rPh sb="14" eb="16">
      <t>カモク</t>
    </rPh>
    <rPh sb="16" eb="17">
      <t>トウ</t>
    </rPh>
    <phoneticPr fontId="5"/>
  </si>
  <si>
    <t>取得単位数およびGP</t>
    <rPh sb="0" eb="2">
      <t>シュトク</t>
    </rPh>
    <rPh sb="2" eb="5">
      <t>タンイスウ</t>
    </rPh>
    <phoneticPr fontId="5"/>
  </si>
  <si>
    <t>要修得
単位数</t>
    <rPh sb="0" eb="1">
      <t>ヨウ</t>
    </rPh>
    <rPh sb="1" eb="3">
      <t>シュウトク</t>
    </rPh>
    <rPh sb="4" eb="7">
      <t>タンイスウ</t>
    </rPh>
    <phoneticPr fontId="2"/>
  </si>
  <si>
    <t>授業科目</t>
    <rPh sb="0" eb="2">
      <t>ジュギョウ</t>
    </rPh>
    <rPh sb="2" eb="4">
      <t>カモク</t>
    </rPh>
    <phoneticPr fontId="5"/>
  </si>
  <si>
    <t>単</t>
    <phoneticPr fontId="5"/>
  </si>
  <si>
    <t xml:space="preserve"> 基礎教育科目・専門基礎力養成プログラム</t>
    <phoneticPr fontId="5"/>
  </si>
  <si>
    <t>４．取得単位数を要取得単位数と比較する。</t>
    <phoneticPr fontId="5"/>
  </si>
  <si>
    <t>単位修得状況確認表（専門教育科目）</t>
    <rPh sb="10" eb="12">
      <t>センモン</t>
    </rPh>
    <rPh sb="12" eb="14">
      <t>キョウイク</t>
    </rPh>
    <rPh sb="14" eb="16">
      <t>カモク</t>
    </rPh>
    <phoneticPr fontId="5"/>
  </si>
  <si>
    <t>履修科目の評価およびGP</t>
    <phoneticPr fontId="5"/>
  </si>
  <si>
    <t>C</t>
    <phoneticPr fontId="5"/>
  </si>
  <si>
    <t>D</t>
    <phoneticPr fontId="5"/>
  </si>
  <si>
    <t>F</t>
    <phoneticPr fontId="5"/>
  </si>
  <si>
    <t>GP</t>
    <phoneticPr fontId="5"/>
  </si>
  <si>
    <t>P</t>
    <phoneticPr fontId="5"/>
  </si>
  <si>
    <t>情報基礎科目群</t>
    <phoneticPr fontId="5"/>
  </si>
  <si>
    <t>選択科目A群</t>
    <phoneticPr fontId="5"/>
  </si>
  <si>
    <t>　</t>
    <phoneticPr fontId="5"/>
  </si>
  <si>
    <t>微分積分学ＡⅠ</t>
    <rPh sb="0" eb="2">
      <t>ビブン</t>
    </rPh>
    <rPh sb="2" eb="5">
      <t>セキブンガク</t>
    </rPh>
    <phoneticPr fontId="5"/>
  </si>
  <si>
    <t>微分積分学ＡⅡ</t>
    <rPh sb="0" eb="2">
      <t>ビブン</t>
    </rPh>
    <rPh sb="2" eb="5">
      <t>セキブンガク</t>
    </rPh>
    <phoneticPr fontId="5"/>
  </si>
  <si>
    <t>線形代数学Ⅰ</t>
    <rPh sb="0" eb="2">
      <t>センケイ</t>
    </rPh>
    <rPh sb="2" eb="5">
      <t>ダイスウガク</t>
    </rPh>
    <phoneticPr fontId="5"/>
  </si>
  <si>
    <t>線形代数学Ⅱ</t>
    <rPh sb="0" eb="2">
      <t>センケイ</t>
    </rPh>
    <rPh sb="2" eb="5">
      <t>ダイスウガク</t>
    </rPh>
    <phoneticPr fontId="5"/>
  </si>
  <si>
    <t>物理学基礎ＡⅠ</t>
    <rPh sb="0" eb="3">
      <t>ブツリガク</t>
    </rPh>
    <rPh sb="3" eb="5">
      <t>キソ</t>
    </rPh>
    <phoneticPr fontId="5"/>
  </si>
  <si>
    <t>物理学基礎ＡⅡ</t>
    <rPh sb="0" eb="3">
      <t>ブツリガク</t>
    </rPh>
    <rPh sb="3" eb="5">
      <t>キソ</t>
    </rPh>
    <phoneticPr fontId="5"/>
  </si>
  <si>
    <t>物理学実験Ａ</t>
    <rPh sb="0" eb="3">
      <t>ブツリガク</t>
    </rPh>
    <rPh sb="3" eb="5">
      <t>ジッケン</t>
    </rPh>
    <phoneticPr fontId="5"/>
  </si>
  <si>
    <t>統計学Ⅰ</t>
    <rPh sb="0" eb="3">
      <t>トウケイガク</t>
    </rPh>
    <phoneticPr fontId="5"/>
  </si>
  <si>
    <t>生態学基礎</t>
    <rPh sb="0" eb="3">
      <t>セイタイガク</t>
    </rPh>
    <rPh sb="3" eb="5">
      <t>キソ</t>
    </rPh>
    <phoneticPr fontId="5"/>
  </si>
  <si>
    <t>化学実験B</t>
    <rPh sb="0" eb="2">
      <t>カガク</t>
    </rPh>
    <rPh sb="2" eb="4">
      <t>ジッケン</t>
    </rPh>
    <phoneticPr fontId="5"/>
  </si>
  <si>
    <t>生命科学実験B</t>
    <rPh sb="0" eb="2">
      <t>セイメイ</t>
    </rPh>
    <rPh sb="2" eb="4">
      <t>カガク</t>
    </rPh>
    <rPh sb="4" eb="6">
      <t>ジッケン</t>
    </rPh>
    <phoneticPr fontId="5"/>
  </si>
  <si>
    <t>地学実験B</t>
    <rPh sb="0" eb="2">
      <t>チガク</t>
    </rPh>
    <rPh sb="2" eb="4">
      <t>ジッケン</t>
    </rPh>
    <phoneticPr fontId="5"/>
  </si>
  <si>
    <t>共通教育科目（選択科目）</t>
    <rPh sb="0" eb="2">
      <t>キョウツウ</t>
    </rPh>
    <rPh sb="2" eb="4">
      <t>キョウイク</t>
    </rPh>
    <rPh sb="4" eb="6">
      <t>カモク</t>
    </rPh>
    <rPh sb="7" eb="9">
      <t>センタク</t>
    </rPh>
    <rPh sb="9" eb="11">
      <t>カモク</t>
    </rPh>
    <phoneticPr fontId="5"/>
  </si>
  <si>
    <t>共通教育科目（選択必修科目）</t>
    <rPh sb="0" eb="2">
      <t>キョウツウ</t>
    </rPh>
    <rPh sb="2" eb="4">
      <t>キョウイク</t>
    </rPh>
    <rPh sb="4" eb="6">
      <t>カモク</t>
    </rPh>
    <rPh sb="7" eb="9">
      <t>センタク</t>
    </rPh>
    <rPh sb="9" eb="11">
      <t>ヒッシュウ</t>
    </rPh>
    <rPh sb="11" eb="13">
      <t>カモク</t>
    </rPh>
    <phoneticPr fontId="5"/>
  </si>
  <si>
    <t>e コミュニケーション力</t>
    <rPh sb="11" eb="12">
      <t>チカラ</t>
    </rPh>
    <phoneticPr fontId="5"/>
  </si>
  <si>
    <t>基礎教育科目</t>
    <rPh sb="0" eb="2">
      <t>キソ</t>
    </rPh>
    <rPh sb="2" eb="4">
      <t>キョウイク</t>
    </rPh>
    <rPh sb="4" eb="6">
      <t>カモク</t>
    </rPh>
    <phoneticPr fontId="5"/>
  </si>
  <si>
    <t>共通教育科目等合計</t>
    <rPh sb="0" eb="2">
      <t>キョウツウ</t>
    </rPh>
    <rPh sb="2" eb="4">
      <t>キョウイク</t>
    </rPh>
    <rPh sb="4" eb="7">
      <t>カモクトウ</t>
    </rPh>
    <rPh sb="7" eb="9">
      <t>ゴウケイ</t>
    </rPh>
    <phoneticPr fontId="5"/>
  </si>
  <si>
    <t>専門教育科目合計</t>
    <rPh sb="0" eb="2">
      <t>センモン</t>
    </rPh>
    <rPh sb="2" eb="4">
      <t>キョウイク</t>
    </rPh>
    <rPh sb="4" eb="6">
      <t>カモク</t>
    </rPh>
    <rPh sb="6" eb="8">
      <t>ゴウケイ</t>
    </rPh>
    <phoneticPr fontId="5"/>
  </si>
  <si>
    <t>修得総単位数</t>
    <rPh sb="0" eb="2">
      <t>シュウトク</t>
    </rPh>
    <rPh sb="2" eb="3">
      <t>ソウ</t>
    </rPh>
    <rPh sb="3" eb="6">
      <t>タンイスウ</t>
    </rPh>
    <phoneticPr fontId="5"/>
  </si>
  <si>
    <t>【専門教育科目】評価Pの単位数</t>
    <rPh sb="1" eb="3">
      <t>センモン</t>
    </rPh>
    <rPh sb="3" eb="5">
      <t>キョウイク</t>
    </rPh>
    <rPh sb="5" eb="7">
      <t>カモク</t>
    </rPh>
    <rPh sb="8" eb="10">
      <t>ヒョウカ</t>
    </rPh>
    <rPh sb="12" eb="15">
      <t>タンイスウ</t>
    </rPh>
    <phoneticPr fontId="5"/>
  </si>
  <si>
    <t>【専門教育科目】不合格（評価F）の単位数</t>
    <rPh sb="8" eb="11">
      <t>フゴウカク</t>
    </rPh>
    <rPh sb="12" eb="14">
      <t>ヒョウカ</t>
    </rPh>
    <rPh sb="17" eb="20">
      <t>タンイスウ</t>
    </rPh>
    <phoneticPr fontId="5"/>
  </si>
  <si>
    <t>【共通教育科目等】評価Pの単位数</t>
    <rPh sb="1" eb="3">
      <t>キョウツウ</t>
    </rPh>
    <rPh sb="7" eb="8">
      <t>トウ</t>
    </rPh>
    <rPh sb="9" eb="11">
      <t>ヒョウカ</t>
    </rPh>
    <rPh sb="13" eb="16">
      <t>タンイスウ</t>
    </rPh>
    <phoneticPr fontId="5"/>
  </si>
  <si>
    <t>【共通教育科目等】不合格（評価F）の単位数</t>
    <rPh sb="9" eb="12">
      <t>フゴウカク</t>
    </rPh>
    <rPh sb="13" eb="15">
      <t>ヒョウカ</t>
    </rPh>
    <rPh sb="18" eb="21">
      <t>タンイスウ</t>
    </rPh>
    <phoneticPr fontId="5"/>
  </si>
  <si>
    <t>GPA累積単位数</t>
    <rPh sb="3" eb="5">
      <t>ルイセキ</t>
    </rPh>
    <rPh sb="5" eb="8">
      <t>タンイスウ</t>
    </rPh>
    <phoneticPr fontId="5"/>
  </si>
  <si>
    <t>累積P</t>
    <rPh sb="0" eb="2">
      <t>ルイセキ</t>
    </rPh>
    <phoneticPr fontId="5"/>
  </si>
  <si>
    <t>累積F</t>
    <rPh sb="0" eb="2">
      <t>ルイセキ</t>
    </rPh>
    <phoneticPr fontId="5"/>
  </si>
  <si>
    <r>
      <t>１．オレンジ枠に</t>
    </r>
    <r>
      <rPr>
        <sz val="12"/>
        <color indexed="10"/>
        <rFont val="ＭＳ 明朝"/>
        <family val="1"/>
        <charset val="128"/>
      </rPr>
      <t>分野ごとの合計単位数</t>
    </r>
    <r>
      <rPr>
        <sz val="12"/>
        <rFont val="ＭＳ 明朝"/>
        <family val="1"/>
        <charset val="128"/>
      </rPr>
      <t>を記入する。</t>
    </r>
    <rPh sb="6" eb="7">
      <t>ワク</t>
    </rPh>
    <rPh sb="8" eb="10">
      <t>ブンヤ</t>
    </rPh>
    <rPh sb="13" eb="15">
      <t>ゴウケイ</t>
    </rPh>
    <rPh sb="15" eb="18">
      <t>タンイスウ</t>
    </rPh>
    <rPh sb="19" eb="21">
      <t>キニュウ</t>
    </rPh>
    <phoneticPr fontId="5"/>
  </si>
  <si>
    <t>２．オレンジ枠に合計単位数を記入する。</t>
    <rPh sb="6" eb="7">
      <t>ワク</t>
    </rPh>
    <rPh sb="8" eb="10">
      <t>ゴウケイ</t>
    </rPh>
    <rPh sb="10" eb="13">
      <t>タンイスウ</t>
    </rPh>
    <rPh sb="14" eb="16">
      <t>キニュウ</t>
    </rPh>
    <phoneticPr fontId="5"/>
  </si>
  <si>
    <t>※ 工学英語の成績は「第一外国語オープン」欄に記入する。</t>
    <rPh sb="2" eb="4">
      <t>コウガク</t>
    </rPh>
    <rPh sb="4" eb="6">
      <t>エイゴ</t>
    </rPh>
    <rPh sb="7" eb="9">
      <t>セイセキ</t>
    </rPh>
    <rPh sb="11" eb="13">
      <t>ダイイチ</t>
    </rPh>
    <rPh sb="13" eb="16">
      <t>ガイコクゴ</t>
    </rPh>
    <rPh sb="21" eb="22">
      <t>ラン</t>
    </rPh>
    <rPh sb="23" eb="25">
      <t>キニュウ</t>
    </rPh>
    <phoneticPr fontId="5"/>
  </si>
  <si>
    <t>２．各科目の単位数を記入し、合計を計算する。</t>
    <rPh sb="2" eb="5">
      <t>カクカモク</t>
    </rPh>
    <rPh sb="6" eb="9">
      <t>タンイスウ</t>
    </rPh>
    <rPh sb="10" eb="12">
      <t>キニュウ</t>
    </rPh>
    <rPh sb="14" eb="16">
      <t>ゴウケイ</t>
    </rPh>
    <rPh sb="17" eb="19">
      <t>ケイサン</t>
    </rPh>
    <phoneticPr fontId="5"/>
  </si>
  <si>
    <t>３．各科目のGPを記入し、合計を計算する。</t>
    <rPh sb="9" eb="11">
      <t>キニュウ</t>
    </rPh>
    <rPh sb="13" eb="15">
      <t>ゴウケイ</t>
    </rPh>
    <rPh sb="16" eb="18">
      <t>ケイサン</t>
    </rPh>
    <phoneticPr fontId="5"/>
  </si>
  <si>
    <t>１．黄色枠に各科目の評価を記入する。</t>
    <rPh sb="2" eb="4">
      <t>キイロ</t>
    </rPh>
    <rPh sb="4" eb="5">
      <t>ワク</t>
    </rPh>
    <rPh sb="10" eb="12">
      <t>ヒョウカ</t>
    </rPh>
    <rPh sb="13" eb="15">
      <t>キニュウ</t>
    </rPh>
    <phoneticPr fontId="5"/>
  </si>
  <si>
    <t>３．各科目のGPを記入し、合計を計算する。</t>
    <phoneticPr fontId="5"/>
  </si>
  <si>
    <t>４．取得単位数を要取得単位数と比較する。</t>
    <rPh sb="2" eb="4">
      <t>シュトク</t>
    </rPh>
    <rPh sb="4" eb="7">
      <t>タンイスウ</t>
    </rPh>
    <rPh sb="8" eb="9">
      <t>ヨウ</t>
    </rPh>
    <rPh sb="9" eb="11">
      <t>シュトク</t>
    </rPh>
    <rPh sb="11" eb="14">
      <t>タンイスウ</t>
    </rPh>
    <rPh sb="15" eb="17">
      <t>ヒカク</t>
    </rPh>
    <phoneticPr fontId="5"/>
  </si>
  <si>
    <t>※ 随意科目については、GPおよびGPAの計算に
　含めない。また、進級・卒業要件には含まれない。</t>
    <rPh sb="2" eb="4">
      <t>ズイイ</t>
    </rPh>
    <rPh sb="4" eb="6">
      <t>カモク</t>
    </rPh>
    <rPh sb="21" eb="23">
      <t>ケイサン</t>
    </rPh>
    <rPh sb="34" eb="36">
      <t>シンキュウ</t>
    </rPh>
    <rPh sb="37" eb="39">
      <t>ソツギョウ</t>
    </rPh>
    <rPh sb="39" eb="41">
      <t>ヨウケン</t>
    </rPh>
    <rPh sb="43" eb="44">
      <t>フク</t>
    </rPh>
    <phoneticPr fontId="5"/>
  </si>
  <si>
    <t>※ 評価Pの科目については、GPおよびGPAの計算に含まない。しかしながら、進級・卒業要件の累積単位数には含まれることがある（インターンシップ等）。</t>
    <rPh sb="2" eb="4">
      <t>ヒョウカ</t>
    </rPh>
    <rPh sb="6" eb="8">
      <t>カモク</t>
    </rPh>
    <rPh sb="26" eb="27">
      <t>フク</t>
    </rPh>
    <rPh sb="38" eb="40">
      <t>シンキュウ</t>
    </rPh>
    <rPh sb="41" eb="43">
      <t>ソツギョウ</t>
    </rPh>
    <rPh sb="43" eb="45">
      <t>ヨウケン</t>
    </rPh>
    <rPh sb="46" eb="48">
      <t>ルイセキ</t>
    </rPh>
    <rPh sb="53" eb="54">
      <t>フク</t>
    </rPh>
    <rPh sb="71" eb="72">
      <t>ナド</t>
    </rPh>
    <phoneticPr fontId="5"/>
  </si>
  <si>
    <t>　年次</t>
    <phoneticPr fontId="2"/>
  </si>
  <si>
    <t>　年次</t>
    <phoneticPr fontId="5"/>
  </si>
  <si>
    <t>９期</t>
    <rPh sb="1" eb="2">
      <t>キ</t>
    </rPh>
    <phoneticPr fontId="5"/>
  </si>
  <si>
    <t>10期</t>
    <rPh sb="2" eb="3">
      <t>キ</t>
    </rPh>
    <phoneticPr fontId="5"/>
  </si>
  <si>
    <t>11期</t>
    <rPh sb="2" eb="3">
      <t>キ</t>
    </rPh>
    <phoneticPr fontId="5"/>
  </si>
  <si>
    <t>12期</t>
    <rPh sb="2" eb="3">
      <t>キ</t>
    </rPh>
    <phoneticPr fontId="5"/>
  </si>
  <si>
    <t>13期</t>
    <rPh sb="2" eb="3">
      <t>キ</t>
    </rPh>
    <phoneticPr fontId="5"/>
  </si>
  <si>
    <t>14期</t>
    <rPh sb="2" eb="3">
      <t>キ</t>
    </rPh>
    <phoneticPr fontId="5"/>
  </si>
  <si>
    <t>15期</t>
    <rPh sb="2" eb="3">
      <t>キ</t>
    </rPh>
    <phoneticPr fontId="5"/>
  </si>
  <si>
    <t>16期</t>
    <rPh sb="2" eb="3">
      <t>キ</t>
    </rPh>
    <phoneticPr fontId="5"/>
  </si>
  <si>
    <t>必　　修　　科　　目</t>
    <rPh sb="0" eb="1">
      <t>ヒツ</t>
    </rPh>
    <rPh sb="3" eb="4">
      <t>オサム</t>
    </rPh>
    <rPh sb="6" eb="7">
      <t>カ</t>
    </rPh>
    <rPh sb="9" eb="10">
      <t>メ</t>
    </rPh>
    <phoneticPr fontId="5"/>
  </si>
  <si>
    <t>海　洋　学　総　論</t>
  </si>
  <si>
    <t>材　料　力　学　基　礎</t>
  </si>
  <si>
    <t>構　　造　　力　　学</t>
  </si>
  <si>
    <t>土　質　力　学　Ⅰ</t>
  </si>
  <si>
    <t xml:space="preserve">三隅 </t>
  </si>
  <si>
    <t>水　　理　　学　　Ⅰ</t>
  </si>
  <si>
    <t>建　設　材　料　学</t>
  </si>
  <si>
    <t xml:space="preserve">武若 </t>
  </si>
  <si>
    <t>土　質　力　学　Ⅱ</t>
  </si>
  <si>
    <t>水　　理　　学　　Ⅱ</t>
  </si>
  <si>
    <t>測量学</t>
  </si>
  <si>
    <t>測量実習</t>
  </si>
  <si>
    <t>海洋物理環境学</t>
  </si>
  <si>
    <t>海　岸　環　境　工　学</t>
  </si>
  <si>
    <t>構　造　解　析　学</t>
  </si>
  <si>
    <t>コンクリート構造設計学</t>
  </si>
  <si>
    <t>沿岸環境学</t>
  </si>
  <si>
    <t>海　岸　防　災　工　学</t>
  </si>
  <si>
    <t>柿沼</t>
  </si>
  <si>
    <t>土　木　技　術　英　語</t>
  </si>
  <si>
    <t>土木技術者倫理</t>
  </si>
  <si>
    <t>卒　　業　　論　　文</t>
  </si>
  <si>
    <t>選択科目A群</t>
    <rPh sb="0" eb="2">
      <t>センタク</t>
    </rPh>
    <rPh sb="2" eb="4">
      <t>カモク</t>
    </rPh>
    <rPh sb="5" eb="6">
      <t>グン</t>
    </rPh>
    <phoneticPr fontId="5"/>
  </si>
  <si>
    <t>構　造　力　学　演　習</t>
  </si>
  <si>
    <t>土　質　力　学　演　習</t>
  </si>
  <si>
    <t>水　理　学　演　習</t>
  </si>
  <si>
    <t>構造解析学演習</t>
  </si>
  <si>
    <t>コンクリート構造設計学演習</t>
  </si>
  <si>
    <t>海洋物理環境学演習</t>
  </si>
  <si>
    <t>海洋コンクリート工学</t>
  </si>
  <si>
    <t>土木環境計画学</t>
  </si>
  <si>
    <t>海洋建設システム工学</t>
  </si>
  <si>
    <t>海洋建設工学実験Ⅰ</t>
  </si>
  <si>
    <t xml:space="preserve">三隅・山本 </t>
  </si>
  <si>
    <t>海洋建設工学実験Ⅲ</t>
  </si>
  <si>
    <t>海　岸　測　量　実　習</t>
  </si>
  <si>
    <t>海洋建設工学実験Ⅱ</t>
  </si>
  <si>
    <t>海洋土木学外実習</t>
  </si>
  <si>
    <t>海　工　学　実　験</t>
  </si>
  <si>
    <t>選択科目D群</t>
    <rPh sb="0" eb="2">
      <t>センタク</t>
    </rPh>
    <rPh sb="2" eb="4">
      <t>カモク</t>
    </rPh>
    <rPh sb="5" eb="6">
      <t>グン</t>
    </rPh>
    <phoneticPr fontId="5"/>
  </si>
  <si>
    <t>情報システム</t>
  </si>
  <si>
    <t>数　　値　　解　　析</t>
  </si>
  <si>
    <t>選択科目B群</t>
    <phoneticPr fontId="5"/>
  </si>
  <si>
    <t>選択科目C群</t>
    <phoneticPr fontId="5"/>
  </si>
  <si>
    <t>選択科目D群</t>
    <phoneticPr fontId="5"/>
  </si>
  <si>
    <t>単独必修科目</t>
    <phoneticPr fontId="5"/>
  </si>
  <si>
    <t>選択必修科目</t>
    <phoneticPr fontId="5"/>
  </si>
  <si>
    <t xml:space="preserve">全教員 </t>
    <rPh sb="1" eb="2">
      <t>キョウカン</t>
    </rPh>
    <rPh sb="2" eb="3">
      <t>イン</t>
    </rPh>
    <phoneticPr fontId="1"/>
  </si>
  <si>
    <t xml:space="preserve">山城・安達 </t>
    <rPh sb="0" eb="2">
      <t>ヤマシロ</t>
    </rPh>
    <rPh sb="3" eb="5">
      <t>アダチ</t>
    </rPh>
    <phoneticPr fontId="1"/>
  </si>
  <si>
    <t xml:space="preserve">山口 </t>
    <rPh sb="0" eb="2">
      <t>ヤマグチ</t>
    </rPh>
    <phoneticPr fontId="1"/>
  </si>
  <si>
    <t>工業数学および演習Ⅰ</t>
  </si>
  <si>
    <t>柿沼・浅野・山本</t>
    <rPh sb="0" eb="2">
      <t>カキヌマ</t>
    </rPh>
    <rPh sb="6" eb="8">
      <t>ヤマモト</t>
    </rPh>
    <phoneticPr fontId="1"/>
  </si>
  <si>
    <t xml:space="preserve">木村 </t>
    <rPh sb="0" eb="2">
      <t>キムラ</t>
    </rPh>
    <phoneticPr fontId="1"/>
  </si>
  <si>
    <t>酒匂</t>
    <rPh sb="0" eb="2">
      <t>サコウ</t>
    </rPh>
    <phoneticPr fontId="28"/>
  </si>
  <si>
    <t xml:space="preserve">安達 </t>
    <rPh sb="0" eb="2">
      <t>アダチ</t>
    </rPh>
    <phoneticPr fontId="1"/>
  </si>
  <si>
    <t>工業数学および演習Ⅱ</t>
  </si>
  <si>
    <t>齋田・武若</t>
    <rPh sb="0" eb="2">
      <t>サイタ</t>
    </rPh>
    <phoneticPr fontId="1"/>
  </si>
  <si>
    <t>齋田</t>
    <rPh sb="0" eb="2">
      <t>サイタ</t>
    </rPh>
    <phoneticPr fontId="1"/>
  </si>
  <si>
    <t>酒匂</t>
    <rPh sb="0" eb="2">
      <t>サコウ</t>
    </rPh>
    <phoneticPr fontId="1"/>
  </si>
  <si>
    <t>山城</t>
    <rPh sb="0" eb="2">
      <t>ヤマシロ</t>
    </rPh>
    <phoneticPr fontId="1"/>
  </si>
  <si>
    <t>浅野</t>
    <rPh sb="0" eb="2">
      <t>アサノ</t>
    </rPh>
    <phoneticPr fontId="1"/>
  </si>
  <si>
    <t>海洋土木工学総合演習Ⅰ</t>
    <rPh sb="0" eb="4">
      <t>カイヨウドボク</t>
    </rPh>
    <rPh sb="4" eb="6">
      <t>コウガク</t>
    </rPh>
    <rPh sb="6" eb="8">
      <t>ソウゴウ</t>
    </rPh>
    <rPh sb="8" eb="10">
      <t>エンシュウ</t>
    </rPh>
    <phoneticPr fontId="1"/>
  </si>
  <si>
    <t xml:space="preserve">柿沼・全教員 </t>
    <rPh sb="0" eb="2">
      <t>カキヌマ</t>
    </rPh>
    <rPh sb="4" eb="5">
      <t>キョウカン</t>
    </rPh>
    <rPh sb="5" eb="6">
      <t>イン</t>
    </rPh>
    <phoneticPr fontId="1"/>
  </si>
  <si>
    <t>安達</t>
    <rPh sb="0" eb="2">
      <t>アダチ</t>
    </rPh>
    <phoneticPr fontId="1"/>
  </si>
  <si>
    <t xml:space="preserve">山口・ラーキンス* </t>
    <rPh sb="0" eb="2">
      <t>ヤマグチ</t>
    </rPh>
    <phoneticPr fontId="1"/>
  </si>
  <si>
    <t>武若・浅野・山口・木村</t>
    <rPh sb="0" eb="1">
      <t>タケ</t>
    </rPh>
    <rPh sb="1" eb="2">
      <t>ワカ</t>
    </rPh>
    <rPh sb="3" eb="5">
      <t>アサノ</t>
    </rPh>
    <rPh sb="6" eb="8">
      <t>ヤマグチ</t>
    </rPh>
    <rPh sb="9" eb="11">
      <t>キムラ</t>
    </rPh>
    <phoneticPr fontId="1"/>
  </si>
  <si>
    <t>海洋土木工学総合演習Ⅱ</t>
    <rPh sb="0" eb="4">
      <t>カイヨウドボク</t>
    </rPh>
    <rPh sb="4" eb="6">
      <t>コウガク</t>
    </rPh>
    <rPh sb="6" eb="8">
      <t>ソウゴウ</t>
    </rPh>
    <rPh sb="8" eb="10">
      <t>エンシュウ</t>
    </rPh>
    <phoneticPr fontId="1"/>
  </si>
  <si>
    <t xml:space="preserve">三隅・全教員 </t>
    <rPh sb="0" eb="2">
      <t>ミスミ</t>
    </rPh>
    <rPh sb="4" eb="5">
      <t>キョウカン</t>
    </rPh>
    <rPh sb="5" eb="6">
      <t>イン</t>
    </rPh>
    <phoneticPr fontId="1"/>
  </si>
  <si>
    <t>海洋土木デザイン工学Ⅰ</t>
    <rPh sb="0" eb="4">
      <t>カイヨウドボク</t>
    </rPh>
    <rPh sb="8" eb="10">
      <t>コウガク</t>
    </rPh>
    <phoneticPr fontId="1"/>
  </si>
  <si>
    <t xml:space="preserve">山城・木村・全教員 </t>
    <rPh sb="0" eb="2">
      <t>ヤマシロ</t>
    </rPh>
    <rPh sb="3" eb="5">
      <t>キムラ</t>
    </rPh>
    <rPh sb="7" eb="8">
      <t>キョウカン</t>
    </rPh>
    <rPh sb="8" eb="9">
      <t>イン</t>
    </rPh>
    <phoneticPr fontId="1"/>
  </si>
  <si>
    <t>建設マネジメント</t>
  </si>
  <si>
    <t>山城ほか</t>
    <rPh sb="0" eb="2">
      <t>ヤマシロ</t>
    </rPh>
    <phoneticPr fontId="1"/>
  </si>
  <si>
    <t>海洋土木デザイン工学Ⅱ</t>
    <rPh sb="0" eb="4">
      <t>カイヨウドボク</t>
    </rPh>
    <rPh sb="8" eb="10">
      <t>コウガク</t>
    </rPh>
    <phoneticPr fontId="1"/>
  </si>
  <si>
    <t xml:space="preserve">山口・浅野・全教員 </t>
    <rPh sb="0" eb="2">
      <t>ヤマグチ</t>
    </rPh>
    <rPh sb="3" eb="5">
      <t>アサノ</t>
    </rPh>
    <rPh sb="7" eb="8">
      <t>キョウカン</t>
    </rPh>
    <rPh sb="8" eb="9">
      <t>イン</t>
    </rPh>
    <phoneticPr fontId="1"/>
  </si>
  <si>
    <t xml:space="preserve">全教員 </t>
    <rPh sb="2" eb="3">
      <t>イン</t>
    </rPh>
    <phoneticPr fontId="1"/>
  </si>
  <si>
    <t xml:space="preserve">酒匂 </t>
    <rPh sb="0" eb="2">
      <t>サコウ</t>
    </rPh>
    <phoneticPr fontId="28"/>
  </si>
  <si>
    <t>柿沼・齋田</t>
    <rPh sb="0" eb="2">
      <t>カキヌマ</t>
    </rPh>
    <rPh sb="3" eb="5">
      <t>サイタ</t>
    </rPh>
    <phoneticPr fontId="1"/>
  </si>
  <si>
    <t>山口</t>
    <rPh sb="0" eb="2">
      <t>ヤマグチ</t>
    </rPh>
    <phoneticPr fontId="1"/>
  </si>
  <si>
    <t xml:space="preserve">浅野・山城・三隅 </t>
    <rPh sb="0" eb="2">
      <t>アサノ</t>
    </rPh>
    <rPh sb="3" eb="5">
      <t>ヤマシロ</t>
    </rPh>
    <rPh sb="6" eb="8">
      <t>ミスミ</t>
    </rPh>
    <phoneticPr fontId="1"/>
  </si>
  <si>
    <t>環  境   汚  染  制  御</t>
  </si>
  <si>
    <t>北村＊</t>
    <rPh sb="0" eb="2">
      <t>キタムラ</t>
    </rPh>
    <phoneticPr fontId="1"/>
  </si>
  <si>
    <t>流域保全工学</t>
    <rPh sb="0" eb="2">
      <t>リュウイキ</t>
    </rPh>
    <rPh sb="2" eb="4">
      <t>ホゼン</t>
    </rPh>
    <rPh sb="4" eb="6">
      <t>コウガク</t>
    </rPh>
    <phoneticPr fontId="28"/>
  </si>
  <si>
    <t xml:space="preserve">齋田 </t>
  </si>
  <si>
    <t>耐　震　工　学</t>
  </si>
  <si>
    <t>木村</t>
  </si>
  <si>
    <t>合成構造システム工学</t>
  </si>
  <si>
    <t>萩原＊</t>
    <rPh sb="0" eb="2">
      <t>ハギワラ</t>
    </rPh>
    <phoneticPr fontId="1"/>
  </si>
  <si>
    <t>プログラミング演習</t>
  </si>
  <si>
    <t>加古</t>
    <rPh sb="0" eb="2">
      <t>カコ</t>
    </rPh>
    <phoneticPr fontId="1"/>
  </si>
  <si>
    <t>全教員</t>
    <rPh sb="1" eb="2">
      <t>キョウカン</t>
    </rPh>
    <rPh sb="2" eb="3">
      <t>イン</t>
    </rPh>
    <phoneticPr fontId="1"/>
  </si>
  <si>
    <t>未定</t>
    <rPh sb="0" eb="2">
      <t>ミテイ</t>
    </rPh>
    <phoneticPr fontId="1"/>
  </si>
  <si>
    <t>二宮＊</t>
  </si>
  <si>
    <t>全学科共通科目　</t>
  </si>
  <si>
    <t>別表３を参照</t>
  </si>
  <si>
    <t>材　料　科　学　論</t>
    <rPh sb="6" eb="7">
      <t>ガク</t>
    </rPh>
    <phoneticPr fontId="1"/>
  </si>
  <si>
    <t xml:space="preserve"> 全学科共通　</t>
  </si>
  <si>
    <t>科目を参照</t>
    <rPh sb="0" eb="2">
      <t>カモク</t>
    </rPh>
    <phoneticPr fontId="1"/>
  </si>
  <si>
    <t>土木技術英語 250225000110
土木技術英語 259852515101</t>
    <phoneticPr fontId="5"/>
  </si>
  <si>
    <t>2件以上ヒット</t>
    <rPh sb="1" eb="2">
      <t>ケン</t>
    </rPh>
    <rPh sb="2" eb="4">
      <t>イジョウ</t>
    </rPh>
    <phoneticPr fontId="5"/>
  </si>
  <si>
    <t>構造力学演習（海）259752512202
構造力学演習  海 259352511201</t>
    <phoneticPr fontId="5"/>
  </si>
  <si>
    <t>ヒットせず</t>
    <phoneticPr fontId="5"/>
  </si>
  <si>
    <t>うち、地域志向科目（選択必修科目）</t>
    <rPh sb="3" eb="5">
      <t>チイキ</t>
    </rPh>
    <rPh sb="5" eb="7">
      <t>シコウ</t>
    </rPh>
    <rPh sb="7" eb="9">
      <t>カモク</t>
    </rPh>
    <rPh sb="10" eb="12">
      <t>センタク</t>
    </rPh>
    <rPh sb="12" eb="16">
      <t>ヒッシュウカモク</t>
    </rPh>
    <phoneticPr fontId="5"/>
  </si>
  <si>
    <t>［2］</t>
    <phoneticPr fontId="5"/>
  </si>
  <si>
    <t>審良・長山・山本</t>
    <rPh sb="0" eb="2">
      <t>シンヨシ</t>
    </rPh>
    <rPh sb="3" eb="5">
      <t>ナガヤマ</t>
    </rPh>
    <rPh sb="6" eb="8">
      <t>ヤマモト</t>
    </rPh>
    <phoneticPr fontId="1"/>
  </si>
  <si>
    <t>木村・山口・審良</t>
    <rPh sb="0" eb="2">
      <t>キムラ</t>
    </rPh>
    <rPh sb="3" eb="5">
      <t>ヤマグチ</t>
    </rPh>
    <rPh sb="6" eb="8">
      <t>シンヨシ</t>
    </rPh>
    <phoneticPr fontId="1"/>
  </si>
  <si>
    <t>木村 ・審良</t>
    <rPh sb="0" eb="2">
      <t>キムラ</t>
    </rPh>
    <rPh sb="4" eb="6">
      <t>シンヨシ</t>
    </rPh>
    <phoneticPr fontId="1"/>
  </si>
  <si>
    <t>加古</t>
    <rPh sb="0" eb="2">
      <t>カコ</t>
    </rPh>
    <phoneticPr fontId="5"/>
  </si>
  <si>
    <t>武若・山口・審良</t>
    <rPh sb="6" eb="8">
      <t>シンヨシ</t>
    </rPh>
    <phoneticPr fontId="5"/>
  </si>
  <si>
    <t>木村</t>
    <rPh sb="0" eb="2">
      <t>キムラ</t>
    </rPh>
    <phoneticPr fontId="1"/>
  </si>
  <si>
    <t>柿沼・齋田・長山</t>
    <rPh sb="0" eb="2">
      <t>カキヌマ</t>
    </rPh>
    <rPh sb="3" eb="5">
      <t>サイタ</t>
    </rPh>
    <rPh sb="6" eb="8">
      <t>ナガヤマ</t>
    </rPh>
    <phoneticPr fontId="1"/>
  </si>
  <si>
    <t>環化全教員＊</t>
    <rPh sb="0" eb="2">
      <t>カンカ</t>
    </rPh>
    <rPh sb="2" eb="3">
      <t>ゼン</t>
    </rPh>
    <rPh sb="3" eb="5">
      <t>キョウイン</t>
    </rPh>
    <phoneticPr fontId="1"/>
  </si>
  <si>
    <t>佐藤(紘)＊</t>
    <rPh sb="0" eb="2">
      <t>サトウ</t>
    </rPh>
    <rPh sb="3" eb="4">
      <t>ヒロシ</t>
    </rPh>
    <phoneticPr fontId="1"/>
  </si>
  <si>
    <t>鹿児島大学工学部ポートフォリオ</t>
    <rPh sb="0" eb="5">
      <t>カゴシマダイガク</t>
    </rPh>
    <rPh sb="5" eb="8">
      <t>コウガクブ</t>
    </rPh>
    <phoneticPr fontId="5"/>
  </si>
  <si>
    <t>学科：</t>
    <rPh sb="0" eb="2">
      <t>ガッカ</t>
    </rPh>
    <phoneticPr fontId="5"/>
  </si>
  <si>
    <t>氏名：</t>
    <rPh sb="0" eb="2">
      <t>シメイ</t>
    </rPh>
    <phoneticPr fontId="5"/>
  </si>
  <si>
    <t>学籍番号：</t>
    <rPh sb="0" eb="2">
      <t>ガクセキ</t>
    </rPh>
    <rPh sb="2" eb="4">
      <t>バンゴウ</t>
    </rPh>
    <phoneticPr fontId="5"/>
  </si>
  <si>
    <t>学 生 カ ー ド</t>
    <rPh sb="0" eb="1">
      <t>ガク</t>
    </rPh>
    <rPh sb="2" eb="3">
      <t>セイ</t>
    </rPh>
    <phoneticPr fontId="5"/>
  </si>
  <si>
    <t>平成　　年度入学</t>
    <rPh sb="0" eb="2">
      <t>ヘイセイ</t>
    </rPh>
    <rPh sb="4" eb="5">
      <t>ネン</t>
    </rPh>
    <rPh sb="5" eb="6">
      <t>ド</t>
    </rPh>
    <rPh sb="6" eb="8">
      <t>ニュウガク</t>
    </rPh>
    <phoneticPr fontId="5"/>
  </si>
  <si>
    <t>鹿児島大学工学部</t>
    <rPh sb="0" eb="3">
      <t>カゴシマ</t>
    </rPh>
    <rPh sb="3" eb="5">
      <t>ダイガク</t>
    </rPh>
    <rPh sb="5" eb="8">
      <t>コウガクブ</t>
    </rPh>
    <phoneticPr fontId="5"/>
  </si>
  <si>
    <t>学科</t>
    <rPh sb="0" eb="2">
      <t>ガッカ</t>
    </rPh>
    <phoneticPr fontId="5"/>
  </si>
  <si>
    <t>学籍番号</t>
    <rPh sb="0" eb="2">
      <t>ガクセキ</t>
    </rPh>
    <rPh sb="2" eb="4">
      <t>バンゴウ</t>
    </rPh>
    <phoneticPr fontId="5"/>
  </si>
  <si>
    <t>指導教員名</t>
    <rPh sb="0" eb="2">
      <t>シドウ</t>
    </rPh>
    <rPh sb="2" eb="4">
      <t>キョウイン</t>
    </rPh>
    <rPh sb="4" eb="5">
      <t>メイ</t>
    </rPh>
    <phoneticPr fontId="5"/>
  </si>
  <si>
    <t>㊞</t>
    <phoneticPr fontId="5"/>
  </si>
  <si>
    <t>男
・
女</t>
    <rPh sb="0" eb="1">
      <t>オトコ</t>
    </rPh>
    <rPh sb="4" eb="5">
      <t>オンナ</t>
    </rPh>
    <phoneticPr fontId="5"/>
  </si>
  <si>
    <t>本　籍</t>
    <rPh sb="0" eb="1">
      <t>ホン</t>
    </rPh>
    <rPh sb="2" eb="3">
      <t>セキ</t>
    </rPh>
    <phoneticPr fontId="5"/>
  </si>
  <si>
    <t>ふりがな</t>
    <phoneticPr fontId="5"/>
  </si>
  <si>
    <t>氏　　名</t>
    <rPh sb="0" eb="1">
      <t>シ</t>
    </rPh>
    <rPh sb="3" eb="4">
      <t>メイ</t>
    </rPh>
    <phoneticPr fontId="5"/>
  </si>
  <si>
    <t>都・道・府・県</t>
    <rPh sb="0" eb="1">
      <t>ミヤコ</t>
    </rPh>
    <rPh sb="2" eb="3">
      <t>ミチ</t>
    </rPh>
    <rPh sb="4" eb="5">
      <t>フ</t>
    </rPh>
    <rPh sb="6" eb="7">
      <t>ケン</t>
    </rPh>
    <phoneticPr fontId="5"/>
  </si>
  <si>
    <t>生年月日</t>
    <rPh sb="0" eb="2">
      <t>セイネン</t>
    </rPh>
    <rPh sb="2" eb="4">
      <t>ガッピ</t>
    </rPh>
    <phoneticPr fontId="5"/>
  </si>
  <si>
    <t>昭和・平成 　　年　 　月　 　日生（　　　歳）</t>
    <rPh sb="0" eb="2">
      <t>ショウワ</t>
    </rPh>
    <rPh sb="3" eb="5">
      <t>ヘイセイ</t>
    </rPh>
    <rPh sb="8" eb="9">
      <t>ネン</t>
    </rPh>
    <rPh sb="12" eb="13">
      <t>ガツ</t>
    </rPh>
    <rPh sb="16" eb="17">
      <t>ニチ</t>
    </rPh>
    <rPh sb="17" eb="18">
      <t>ウ</t>
    </rPh>
    <rPh sb="22" eb="23">
      <t>サイ</t>
    </rPh>
    <phoneticPr fontId="5"/>
  </si>
  <si>
    <t>※戸籍記載のとおり</t>
    <rPh sb="1" eb="3">
      <t>コセキ</t>
    </rPh>
    <rPh sb="3" eb="5">
      <t>キサイ</t>
    </rPh>
    <phoneticPr fontId="5"/>
  </si>
  <si>
    <t>※外国人は国籍名</t>
    <rPh sb="1" eb="4">
      <t>ガイコクジン</t>
    </rPh>
    <rPh sb="5" eb="7">
      <t>コクセキ</t>
    </rPh>
    <rPh sb="7" eb="8">
      <t>メイ</t>
    </rPh>
    <phoneticPr fontId="5"/>
  </si>
  <si>
    <t>現 住 所</t>
    <rPh sb="0" eb="1">
      <t>ウツツ</t>
    </rPh>
    <rPh sb="2" eb="3">
      <t>ジュウ</t>
    </rPh>
    <rPh sb="4" eb="5">
      <t>ショ</t>
    </rPh>
    <phoneticPr fontId="5"/>
  </si>
  <si>
    <t>写真貼付
たて　５cm
よこ　４cm</t>
    <rPh sb="0" eb="2">
      <t>シャシン</t>
    </rPh>
    <rPh sb="2" eb="4">
      <t>ハリツケ</t>
    </rPh>
    <phoneticPr fontId="5"/>
  </si>
  <si>
    <t>〒</t>
    <phoneticPr fontId="5"/>
  </si>
  <si>
    <t>－</t>
    <phoneticPr fontId="5"/>
  </si>
  <si>
    <t>TEL</t>
    <phoneticPr fontId="5"/>
  </si>
  <si>
    <t>（　　　　　　　　　　　　）</t>
    <phoneticPr fontId="5"/>
  </si>
  <si>
    <t>携帯TEL</t>
    <rPh sb="0" eb="2">
      <t>ケイタイ</t>
    </rPh>
    <phoneticPr fontId="5"/>
  </si>
  <si>
    <t>住所変更</t>
    <rPh sb="0" eb="2">
      <t>ジュウショ</t>
    </rPh>
    <rPh sb="2" eb="4">
      <t>ヘンコウ</t>
    </rPh>
    <phoneticPr fontId="5"/>
  </si>
  <si>
    <t>履　　歴</t>
    <rPh sb="0" eb="1">
      <t>クツ</t>
    </rPh>
    <rPh sb="3" eb="4">
      <t>レキ</t>
    </rPh>
    <phoneticPr fontId="5"/>
  </si>
  <si>
    <t>年</t>
    <rPh sb="0" eb="1">
      <t>ネン</t>
    </rPh>
    <phoneticPr fontId="5"/>
  </si>
  <si>
    <t>月</t>
    <rPh sb="0" eb="1">
      <t>ツキ</t>
    </rPh>
    <phoneticPr fontId="5"/>
  </si>
  <si>
    <t>　高等学校卒業等</t>
    <rPh sb="1" eb="3">
      <t>コウトウ</t>
    </rPh>
    <rPh sb="3" eb="5">
      <t>ガッコウ</t>
    </rPh>
    <rPh sb="5" eb="7">
      <t>ソツギョウ</t>
    </rPh>
    <rPh sb="7" eb="8">
      <t>ナド</t>
    </rPh>
    <phoneticPr fontId="5"/>
  </si>
  <si>
    <t>　大学検定合格　</t>
    <rPh sb="1" eb="3">
      <t>ダイガク</t>
    </rPh>
    <rPh sb="3" eb="5">
      <t>ケンテイ</t>
    </rPh>
    <rPh sb="5" eb="7">
      <t>ゴウカク</t>
    </rPh>
    <phoneticPr fontId="5"/>
  </si>
  <si>
    <t>保証人
（保護者）</t>
    <rPh sb="0" eb="3">
      <t>ホショウニン</t>
    </rPh>
    <rPh sb="5" eb="8">
      <t>ホゴシャ</t>
    </rPh>
    <phoneticPr fontId="5"/>
  </si>
  <si>
    <t xml:space="preserve"> 続柄</t>
    <rPh sb="1" eb="3">
      <t>ゾクガラ</t>
    </rPh>
    <phoneticPr fontId="5"/>
  </si>
  <si>
    <t>ふりがな</t>
    <phoneticPr fontId="5"/>
  </si>
  <si>
    <t>氏　名</t>
    <rPh sb="0" eb="1">
      <t>シ</t>
    </rPh>
    <rPh sb="2" eb="3">
      <t>メイ</t>
    </rPh>
    <phoneticPr fontId="5"/>
  </si>
  <si>
    <t>住 所</t>
    <rPh sb="0" eb="1">
      <t>ジュウ</t>
    </rPh>
    <rPh sb="2" eb="3">
      <t>ショ</t>
    </rPh>
    <phoneticPr fontId="5"/>
  </si>
  <si>
    <t>〒</t>
    <phoneticPr fontId="5"/>
  </si>
  <si>
    <t>－</t>
    <phoneticPr fontId="5"/>
  </si>
  <si>
    <t>T E L</t>
    <phoneticPr fontId="5"/>
  </si>
  <si>
    <t>（                                     )</t>
    <phoneticPr fontId="5"/>
  </si>
  <si>
    <t>緊急時の
連 絡 先
（保証人
とは別）</t>
    <rPh sb="0" eb="3">
      <t>キンキュウジ</t>
    </rPh>
    <rPh sb="5" eb="6">
      <t>レン</t>
    </rPh>
    <rPh sb="7" eb="8">
      <t>ラク</t>
    </rPh>
    <rPh sb="9" eb="10">
      <t>サキ</t>
    </rPh>
    <rPh sb="12" eb="15">
      <t>ホショウニン</t>
    </rPh>
    <rPh sb="18" eb="19">
      <t>ベツ</t>
    </rPh>
    <phoneticPr fontId="5"/>
  </si>
  <si>
    <t>大 学 側 記 入 欄</t>
    <rPh sb="0" eb="1">
      <t>ダイ</t>
    </rPh>
    <rPh sb="2" eb="3">
      <t>ガク</t>
    </rPh>
    <rPh sb="4" eb="5">
      <t>ガワ</t>
    </rPh>
    <rPh sb="6" eb="7">
      <t>キ</t>
    </rPh>
    <rPh sb="8" eb="9">
      <t>イ</t>
    </rPh>
    <rPh sb="10" eb="11">
      <t>ラン</t>
    </rPh>
    <phoneticPr fontId="5"/>
  </si>
  <si>
    <t>　　年　　月　　日</t>
    <rPh sb="2" eb="3">
      <t>ネン</t>
    </rPh>
    <rPh sb="5" eb="6">
      <t>ツキ</t>
    </rPh>
    <rPh sb="8" eb="9">
      <t>ヒ</t>
    </rPh>
    <phoneticPr fontId="5"/>
  </si>
  <si>
    <t>注　１．本学生カードは２部作成し、１部を指導教員へ、もう１部は指導教員の認印を受けて４月１５日までに</t>
    <rPh sb="0" eb="1">
      <t>チュウ</t>
    </rPh>
    <rPh sb="4" eb="5">
      <t>ホン</t>
    </rPh>
    <rPh sb="5" eb="7">
      <t>ガクセイ</t>
    </rPh>
    <rPh sb="12" eb="13">
      <t>ブ</t>
    </rPh>
    <rPh sb="13" eb="15">
      <t>サクセイ</t>
    </rPh>
    <rPh sb="18" eb="19">
      <t>ブ</t>
    </rPh>
    <rPh sb="20" eb="22">
      <t>シドウ</t>
    </rPh>
    <rPh sb="22" eb="24">
      <t>キョウイン</t>
    </rPh>
    <rPh sb="29" eb="30">
      <t>ブ</t>
    </rPh>
    <rPh sb="31" eb="33">
      <t>シドウ</t>
    </rPh>
    <rPh sb="33" eb="35">
      <t>キョウイン</t>
    </rPh>
    <rPh sb="36" eb="37">
      <t>ミト</t>
    </rPh>
    <rPh sb="37" eb="38">
      <t>イン</t>
    </rPh>
    <rPh sb="39" eb="40">
      <t>ウ</t>
    </rPh>
    <rPh sb="43" eb="44">
      <t>ガツ</t>
    </rPh>
    <rPh sb="46" eb="47">
      <t>ニチ</t>
    </rPh>
    <phoneticPr fontId="5"/>
  </si>
  <si>
    <t>　　　　工学部学生係へ提出すること。</t>
    <rPh sb="4" eb="7">
      <t>コウガクブ</t>
    </rPh>
    <rPh sb="7" eb="9">
      <t>ガクセイ</t>
    </rPh>
    <rPh sb="9" eb="10">
      <t>カカリ</t>
    </rPh>
    <rPh sb="11" eb="13">
      <t>テイシュツ</t>
    </rPh>
    <phoneticPr fontId="5"/>
  </si>
  <si>
    <t>　　２．住所を変更したら必ず工学部学生係へ申し出ること。</t>
    <rPh sb="4" eb="6">
      <t>ジュウショ</t>
    </rPh>
    <rPh sb="7" eb="9">
      <t>ヘンコウ</t>
    </rPh>
    <rPh sb="12" eb="13">
      <t>カナラ</t>
    </rPh>
    <rPh sb="14" eb="17">
      <t>コウガクブ</t>
    </rPh>
    <rPh sb="17" eb="19">
      <t>ガクセイ</t>
    </rPh>
    <rPh sb="19" eb="20">
      <t>カカリ</t>
    </rPh>
    <rPh sb="21" eb="22">
      <t>モウ</t>
    </rPh>
    <rPh sb="23" eb="24">
      <t>デ</t>
    </rPh>
    <phoneticPr fontId="5"/>
  </si>
  <si>
    <t>　　３．本学生カードの記載情報は履修指導や生活指導の目的のみに使用されます。</t>
    <rPh sb="4" eb="5">
      <t>ホン</t>
    </rPh>
    <rPh sb="5" eb="7">
      <t>ガクセイ</t>
    </rPh>
    <rPh sb="11" eb="13">
      <t>キサイ</t>
    </rPh>
    <rPh sb="13" eb="15">
      <t>ジョウホウ</t>
    </rPh>
    <rPh sb="16" eb="18">
      <t>リシュウ</t>
    </rPh>
    <rPh sb="18" eb="20">
      <t>シドウ</t>
    </rPh>
    <rPh sb="21" eb="23">
      <t>セイカツ</t>
    </rPh>
    <rPh sb="23" eb="25">
      <t>シドウ</t>
    </rPh>
    <rPh sb="26" eb="28">
      <t>モクテキ</t>
    </rPh>
    <rPh sb="31" eb="33">
      <t>シヨウ</t>
    </rPh>
    <phoneticPr fontId="5"/>
  </si>
  <si>
    <t>自己採点シート</t>
    <rPh sb="0" eb="2">
      <t>ジコ</t>
    </rPh>
    <rPh sb="2" eb="4">
      <t>サイテン</t>
    </rPh>
    <phoneticPr fontId="5"/>
  </si>
  <si>
    <t>氏名</t>
    <rPh sb="0" eb="2">
      <t>シメイ</t>
    </rPh>
    <phoneticPr fontId="5"/>
  </si>
  <si>
    <t>学生のみなさんへ</t>
    <rPh sb="0" eb="2">
      <t>ガクセイ</t>
    </rPh>
    <phoneticPr fontId="5"/>
  </si>
  <si>
    <t>今期受講した科目に関して、以下の項目に対して自己採点をしてください。(１０点満点)</t>
    <rPh sb="0" eb="2">
      <t>コンキ</t>
    </rPh>
    <rPh sb="2" eb="4">
      <t>ジュコウ</t>
    </rPh>
    <rPh sb="6" eb="8">
      <t>カモク</t>
    </rPh>
    <rPh sb="9" eb="10">
      <t>カン</t>
    </rPh>
    <rPh sb="13" eb="15">
      <t>イカ</t>
    </rPh>
    <rPh sb="16" eb="18">
      <t>コウモク</t>
    </rPh>
    <rPh sb="19" eb="20">
      <t>タイ</t>
    </rPh>
    <rPh sb="22" eb="24">
      <t>ジコ</t>
    </rPh>
    <rPh sb="24" eb="26">
      <t>サイテン</t>
    </rPh>
    <rPh sb="37" eb="38">
      <t>テン</t>
    </rPh>
    <rPh sb="38" eb="40">
      <t>マンテン</t>
    </rPh>
    <phoneticPr fontId="5"/>
  </si>
  <si>
    <t>項目</t>
    <rPh sb="0" eb="2">
      <t>コウモク</t>
    </rPh>
    <phoneticPr fontId="5"/>
  </si>
  <si>
    <t>2018年度
前期</t>
    <rPh sb="4" eb="6">
      <t>ネンド</t>
    </rPh>
    <rPh sb="7" eb="9">
      <t>ゼンキ</t>
    </rPh>
    <phoneticPr fontId="5"/>
  </si>
  <si>
    <t>2018年度
後期</t>
    <rPh sb="4" eb="6">
      <t>ネンド</t>
    </rPh>
    <rPh sb="7" eb="9">
      <t>コウキ</t>
    </rPh>
    <phoneticPr fontId="5"/>
  </si>
  <si>
    <t>2019年度
前期</t>
    <rPh sb="4" eb="6">
      <t>ネンド</t>
    </rPh>
    <rPh sb="7" eb="9">
      <t>ゼンキ</t>
    </rPh>
    <phoneticPr fontId="5"/>
  </si>
  <si>
    <t>2019年度
後期</t>
    <rPh sb="4" eb="6">
      <t>ネンド</t>
    </rPh>
    <rPh sb="7" eb="9">
      <t>コウキ</t>
    </rPh>
    <phoneticPr fontId="5"/>
  </si>
  <si>
    <t>2020年度
前期</t>
    <rPh sb="4" eb="6">
      <t>ネンド</t>
    </rPh>
    <rPh sb="7" eb="9">
      <t>ゼンキ</t>
    </rPh>
    <phoneticPr fontId="5"/>
  </si>
  <si>
    <t>2020年度
後期</t>
    <rPh sb="4" eb="6">
      <t>ネンド</t>
    </rPh>
    <rPh sb="7" eb="9">
      <t>コウキ</t>
    </rPh>
    <phoneticPr fontId="5"/>
  </si>
  <si>
    <t>卒業時</t>
    <rPh sb="0" eb="2">
      <t>ソツギョウ</t>
    </rPh>
    <rPh sb="2" eb="3">
      <t>ジ</t>
    </rPh>
    <phoneticPr fontId="5"/>
  </si>
  <si>
    <t>工学に関しての基礎知識
（物理・化学・数学・情報など）</t>
    <rPh sb="0" eb="2">
      <t>コウガク</t>
    </rPh>
    <rPh sb="3" eb="4">
      <t>カン</t>
    </rPh>
    <rPh sb="7" eb="9">
      <t>キソ</t>
    </rPh>
    <rPh sb="9" eb="11">
      <t>チシキ</t>
    </rPh>
    <rPh sb="13" eb="15">
      <t>ブツリ</t>
    </rPh>
    <rPh sb="16" eb="18">
      <t>カガク</t>
    </rPh>
    <rPh sb="19" eb="21">
      <t>スウガク</t>
    </rPh>
    <rPh sb="22" eb="24">
      <t>ジョウホウ</t>
    </rPh>
    <phoneticPr fontId="5"/>
  </si>
  <si>
    <t>各工学分野での基礎知識
（専門科目など）</t>
    <rPh sb="0" eb="1">
      <t>カク</t>
    </rPh>
    <rPh sb="1" eb="3">
      <t>コウガク</t>
    </rPh>
    <rPh sb="3" eb="5">
      <t>ブンヤ</t>
    </rPh>
    <rPh sb="7" eb="9">
      <t>キソ</t>
    </rPh>
    <rPh sb="9" eb="11">
      <t>チシキ</t>
    </rPh>
    <rPh sb="13" eb="15">
      <t>センモン</t>
    </rPh>
    <rPh sb="15" eb="17">
      <t>カモク</t>
    </rPh>
    <phoneticPr fontId="5"/>
  </si>
  <si>
    <t>人前での発表能力</t>
    <rPh sb="0" eb="2">
      <t>ヒトマエ</t>
    </rPh>
    <rPh sb="4" eb="6">
      <t>ハッピョウ</t>
    </rPh>
    <rPh sb="6" eb="8">
      <t>ノウリョク</t>
    </rPh>
    <phoneticPr fontId="5"/>
  </si>
  <si>
    <t>人と話し合ったり議論する能力</t>
    <rPh sb="0" eb="1">
      <t>ヒト</t>
    </rPh>
    <rPh sb="2" eb="3">
      <t>ハナ</t>
    </rPh>
    <rPh sb="4" eb="5">
      <t>ア</t>
    </rPh>
    <rPh sb="8" eb="10">
      <t>ギロン</t>
    </rPh>
    <rPh sb="12" eb="14">
      <t>ノウリョク</t>
    </rPh>
    <phoneticPr fontId="5"/>
  </si>
  <si>
    <t>チームの一員として取り組める（チームワーク）能力</t>
    <rPh sb="4" eb="6">
      <t>イチイン</t>
    </rPh>
    <rPh sb="9" eb="10">
      <t>ト</t>
    </rPh>
    <rPh sb="11" eb="12">
      <t>ク</t>
    </rPh>
    <rPh sb="22" eb="24">
      <t>ノウリョク</t>
    </rPh>
    <phoneticPr fontId="5"/>
  </si>
  <si>
    <t>英語、その他外国語による表現力</t>
    <rPh sb="0" eb="2">
      <t>エイゴ</t>
    </rPh>
    <rPh sb="5" eb="6">
      <t>ホカ</t>
    </rPh>
    <rPh sb="6" eb="9">
      <t>ガイコクゴ</t>
    </rPh>
    <rPh sb="12" eb="15">
      <t>ヒョウゲンリョク</t>
    </rPh>
    <phoneticPr fontId="5"/>
  </si>
  <si>
    <t>読書、講習会への参加、英会話や情報処理学習など大学以外での学習による自己啓発・生涯学習能力</t>
    <rPh sb="0" eb="2">
      <t>ドクショ</t>
    </rPh>
    <rPh sb="3" eb="6">
      <t>コウシュウカイ</t>
    </rPh>
    <rPh sb="8" eb="10">
      <t>サンカ</t>
    </rPh>
    <rPh sb="11" eb="14">
      <t>エイカイワ</t>
    </rPh>
    <rPh sb="15" eb="17">
      <t>ジョウホウ</t>
    </rPh>
    <rPh sb="17" eb="19">
      <t>ショリ</t>
    </rPh>
    <rPh sb="19" eb="21">
      <t>ガクシュウ</t>
    </rPh>
    <rPh sb="23" eb="25">
      <t>ダイガク</t>
    </rPh>
    <rPh sb="25" eb="27">
      <t>イガイ</t>
    </rPh>
    <rPh sb="29" eb="31">
      <t>ガクシュウ</t>
    </rPh>
    <rPh sb="34" eb="36">
      <t>ジコ</t>
    </rPh>
    <rPh sb="36" eb="38">
      <t>ケイハツ</t>
    </rPh>
    <rPh sb="39" eb="41">
      <t>ショウガイ</t>
    </rPh>
    <rPh sb="41" eb="43">
      <t>ガクシュウ</t>
    </rPh>
    <rPh sb="43" eb="45">
      <t>ノウリョク</t>
    </rPh>
    <phoneticPr fontId="5"/>
  </si>
  <si>
    <t>社会性や国際感覚が身についているか。</t>
    <rPh sb="0" eb="3">
      <t>シャカイセイ</t>
    </rPh>
    <rPh sb="4" eb="6">
      <t>コクサイ</t>
    </rPh>
    <rPh sb="6" eb="8">
      <t>カンカク</t>
    </rPh>
    <rPh sb="9" eb="10">
      <t>ミ</t>
    </rPh>
    <phoneticPr fontId="5"/>
  </si>
  <si>
    <t>倫理観、責任感がみについているか。</t>
    <rPh sb="0" eb="3">
      <t>リンリカン</t>
    </rPh>
    <rPh sb="4" eb="7">
      <t>セキニンカン</t>
    </rPh>
    <phoneticPr fontId="5"/>
  </si>
  <si>
    <t>学習自己点検シート</t>
    <rPh sb="0" eb="2">
      <t>ガクシュウ</t>
    </rPh>
    <rPh sb="2" eb="4">
      <t>ジコ</t>
    </rPh>
    <rPh sb="4" eb="6">
      <t>テンケン</t>
    </rPh>
    <phoneticPr fontId="5"/>
  </si>
  <si>
    <t>学生生活全般に関して自己点検をお願いしています。今期受講した科目に関して、以下の質問項目に答えてください。面談時、指導教員の先生方から回答に対する具体的なアドバイスを受けてください。</t>
    <rPh sb="0" eb="2">
      <t>ガクセイ</t>
    </rPh>
    <rPh sb="2" eb="4">
      <t>セイカツ</t>
    </rPh>
    <rPh sb="4" eb="6">
      <t>ゼンパン</t>
    </rPh>
    <rPh sb="7" eb="8">
      <t>カン</t>
    </rPh>
    <rPh sb="10" eb="12">
      <t>ジコ</t>
    </rPh>
    <rPh sb="12" eb="14">
      <t>テンケン</t>
    </rPh>
    <rPh sb="16" eb="17">
      <t>ネガ</t>
    </rPh>
    <rPh sb="24" eb="26">
      <t>コンキ</t>
    </rPh>
    <rPh sb="26" eb="28">
      <t>ジュコウ</t>
    </rPh>
    <rPh sb="30" eb="32">
      <t>カモク</t>
    </rPh>
    <rPh sb="33" eb="34">
      <t>カン</t>
    </rPh>
    <rPh sb="37" eb="39">
      <t>イカ</t>
    </rPh>
    <rPh sb="40" eb="42">
      <t>シツモン</t>
    </rPh>
    <rPh sb="42" eb="44">
      <t>コウモク</t>
    </rPh>
    <rPh sb="45" eb="46">
      <t>コタ</t>
    </rPh>
    <phoneticPr fontId="5"/>
  </si>
  <si>
    <t>回答方法</t>
    <rPh sb="0" eb="2">
      <t>カイトウ</t>
    </rPh>
    <rPh sb="2" eb="4">
      <t>ホウホウ</t>
    </rPh>
    <phoneticPr fontId="5"/>
  </si>
  <si>
    <t>今期の目標は達成できましたか。</t>
    <rPh sb="0" eb="2">
      <t>コンキ</t>
    </rPh>
    <rPh sb="3" eb="5">
      <t>モクヒョウ</t>
    </rPh>
    <rPh sb="6" eb="8">
      <t>タッセイ</t>
    </rPh>
    <phoneticPr fontId="5"/>
  </si>
  <si>
    <t>講義への取り組みは積極的でしたか。また、積極的に取り組むことができなかった講義は具体的に何ですか。</t>
    <rPh sb="0" eb="2">
      <t>コウギ</t>
    </rPh>
    <rPh sb="20" eb="23">
      <t>セッキョクテキ</t>
    </rPh>
    <rPh sb="24" eb="25">
      <t>ト</t>
    </rPh>
    <rPh sb="26" eb="27">
      <t>ク</t>
    </rPh>
    <rPh sb="37" eb="39">
      <t>コウギ</t>
    </rPh>
    <rPh sb="40" eb="43">
      <t>グタイテキ</t>
    </rPh>
    <rPh sb="44" eb="45">
      <t>ナン</t>
    </rPh>
    <phoneticPr fontId="5"/>
  </si>
  <si>
    <t>講義毎に勉強方法がつかめていますか。</t>
    <rPh sb="0" eb="2">
      <t>コウギ</t>
    </rPh>
    <rPh sb="2" eb="3">
      <t>マイ</t>
    </rPh>
    <rPh sb="4" eb="6">
      <t>ベンキョウ</t>
    </rPh>
    <rPh sb="6" eb="8">
      <t>ホウホウ</t>
    </rPh>
    <phoneticPr fontId="5"/>
  </si>
  <si>
    <t>それぞれの講義の理解度は自分の目標に達していますか。理解度が足りないと感じている講義は何ですか。</t>
    <rPh sb="5" eb="7">
      <t>コウギ</t>
    </rPh>
    <rPh sb="8" eb="11">
      <t>リカイド</t>
    </rPh>
    <rPh sb="12" eb="14">
      <t>ジブン</t>
    </rPh>
    <rPh sb="15" eb="17">
      <t>モクヒョウ</t>
    </rPh>
    <rPh sb="18" eb="19">
      <t>タッ</t>
    </rPh>
    <rPh sb="26" eb="29">
      <t>リカイド</t>
    </rPh>
    <rPh sb="30" eb="31">
      <t>タ</t>
    </rPh>
    <rPh sb="35" eb="36">
      <t>カン</t>
    </rPh>
    <rPh sb="40" eb="42">
      <t>コウギ</t>
    </rPh>
    <rPh sb="43" eb="44">
      <t>ナン</t>
    </rPh>
    <phoneticPr fontId="5"/>
  </si>
  <si>
    <t>平日（試験勉強以外）１日当たりの勉強時間（平均）はどのくらいですか。勉強時間が足りないと感じている講義は何ですか。</t>
    <rPh sb="0" eb="2">
      <t>ヘイジツ</t>
    </rPh>
    <rPh sb="3" eb="5">
      <t>シケン</t>
    </rPh>
    <rPh sb="5" eb="7">
      <t>ベンキョウ</t>
    </rPh>
    <rPh sb="7" eb="9">
      <t>イガイ</t>
    </rPh>
    <rPh sb="11" eb="12">
      <t>ニチ</t>
    </rPh>
    <rPh sb="12" eb="13">
      <t>ア</t>
    </rPh>
    <rPh sb="16" eb="18">
      <t>ベンキョウ</t>
    </rPh>
    <rPh sb="18" eb="20">
      <t>ジカン</t>
    </rPh>
    <rPh sb="34" eb="36">
      <t>ベンキョウ</t>
    </rPh>
    <rPh sb="36" eb="38">
      <t>ジカン</t>
    </rPh>
    <rPh sb="39" eb="40">
      <t>タ</t>
    </rPh>
    <rPh sb="44" eb="45">
      <t>カン</t>
    </rPh>
    <rPh sb="49" eb="51">
      <t>コウギ</t>
    </rPh>
    <rPh sb="52" eb="53">
      <t>ナン</t>
    </rPh>
    <phoneticPr fontId="5"/>
  </si>
  <si>
    <t>アルバイトと勉強は両立できましたか。</t>
    <rPh sb="6" eb="8">
      <t>ベンキョウ</t>
    </rPh>
    <rPh sb="9" eb="11">
      <t>リョウリツ</t>
    </rPh>
    <phoneticPr fontId="5"/>
  </si>
  <si>
    <t>サークル活動と勉強は両立できましたか。</t>
    <rPh sb="4" eb="6">
      <t>カツドウ</t>
    </rPh>
    <rPh sb="7" eb="9">
      <t>ベンキョウ</t>
    </rPh>
    <rPh sb="10" eb="12">
      <t>リョウリツ</t>
    </rPh>
    <phoneticPr fontId="5"/>
  </si>
  <si>
    <t>卒業後の進路についてどのように考えていますか。</t>
    <rPh sb="0" eb="3">
      <t>ソツギョウゴ</t>
    </rPh>
    <rPh sb="4" eb="6">
      <t>シンロ</t>
    </rPh>
    <rPh sb="15" eb="16">
      <t>カンガ</t>
    </rPh>
    <phoneticPr fontId="5"/>
  </si>
  <si>
    <t>その他、アドバイスが必要なことはありますか。</t>
    <rPh sb="2" eb="3">
      <t>ホカ</t>
    </rPh>
    <rPh sb="10" eb="12">
      <t>ヒツヨウ</t>
    </rPh>
    <phoneticPr fontId="5"/>
  </si>
  <si>
    <t>学籍番号</t>
  </si>
  <si>
    <t>氏名</t>
  </si>
  <si>
    <t>2015年度
前期</t>
  </si>
  <si>
    <t>2015年度
後期</t>
  </si>
  <si>
    <t>2016年度
前期</t>
  </si>
  <si>
    <t>2016年度
後期</t>
  </si>
  <si>
    <t>2017年度
前期</t>
  </si>
  <si>
    <t>2017年度
後期</t>
  </si>
  <si>
    <t>2018年度
前期</t>
  </si>
  <si>
    <t>2018年度
後期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</si>
</sst>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1.95"/>
      <name val="ＭＳ ゴシック"/>
      <family val="3"/>
      <charset val="128"/>
    </font>
    <font>
      <sz val="10.45"/>
      <name val="ＭＳ ゴシック"/>
      <family val="3"/>
      <charset val="128"/>
    </font>
    <font>
      <sz val="6"/>
      <name val="ＭＳ Ｐゴシック"/>
      <family val="3"/>
      <charset val="128"/>
    </font>
    <font>
      <sz val="10.95"/>
      <name val="ＭＳ 明朝"/>
      <family val="1"/>
      <charset val="128"/>
    </font>
    <font>
      <sz val="10"/>
      <name val="ＭＳ 明朝"/>
      <family val="1"/>
      <charset val="128"/>
    </font>
    <font>
      <sz val="11"/>
      <name val="ＭＳ 明朝"/>
      <family val="1"/>
      <charset val="128"/>
    </font>
    <font>
      <sz val="10"/>
      <name val="ＭＳ Ｐ明朝"/>
      <family val="1"/>
      <charset val="128"/>
    </font>
    <font>
      <sz val="10"/>
      <color indexed="8"/>
      <name val="ＭＳ Ｐ明朝"/>
      <family val="1"/>
      <charset val="128"/>
    </font>
    <font>
      <sz val="9"/>
      <name val="ＭＳ Ｐ明朝"/>
      <family val="1"/>
      <charset val="128"/>
    </font>
    <font>
      <sz val="9"/>
      <color indexed="8"/>
      <name val="ＭＳ Ｐ明朝"/>
      <family val="1"/>
      <charset val="128"/>
    </font>
    <font>
      <sz val="10"/>
      <name val="ＭＳ ゴシック"/>
      <family val="3"/>
      <charset val="128"/>
    </font>
    <font>
      <sz val="11"/>
      <name val="ＭＳ Ｐ明朝"/>
      <family val="1"/>
      <charset val="128"/>
    </font>
    <font>
      <sz val="14"/>
      <name val="ＭＳ 明朝"/>
      <family val="1"/>
      <charset val="128"/>
    </font>
    <font>
      <b/>
      <sz val="16"/>
      <name val="ＭＳ ゴシック"/>
      <family val="3"/>
      <charset val="128"/>
    </font>
    <font>
      <sz val="12"/>
      <name val="ＭＳ 明朝"/>
      <family val="1"/>
      <charset val="128"/>
    </font>
    <font>
      <b/>
      <sz val="10.95"/>
      <name val="ＭＳ 明朝"/>
      <family val="1"/>
      <charset val="128"/>
    </font>
    <font>
      <sz val="12"/>
      <color indexed="10"/>
      <name val="ＭＳ 明朝"/>
      <family val="1"/>
      <charset val="128"/>
    </font>
    <font>
      <b/>
      <sz val="10"/>
      <name val="ＭＳ Ｐ明朝"/>
      <family val="1"/>
      <charset val="128"/>
    </font>
    <font>
      <b/>
      <sz val="12"/>
      <name val="ＭＳ Ｐゴシック"/>
      <family val="3"/>
      <charset val="128"/>
      <scheme val="minor"/>
    </font>
    <font>
      <sz val="10"/>
      <color indexed="10"/>
      <name val="ＭＳ Ｐ明朝"/>
      <family val="1"/>
      <charset val="128"/>
    </font>
    <font>
      <sz val="8"/>
      <name val="ＭＳ Ｐ明朝"/>
      <family val="1"/>
      <charset val="128"/>
    </font>
    <font>
      <sz val="11"/>
      <color theme="1"/>
      <name val="ＭＳ Ｐ明朝"/>
      <family val="1"/>
      <charset val="128"/>
    </font>
    <font>
      <sz val="11"/>
      <color rgb="FFFF0000"/>
      <name val="ＭＳ Ｐ明朝"/>
      <family val="1"/>
      <charset val="128"/>
    </font>
    <font>
      <sz val="11"/>
      <name val="ＭＳ ゴシック"/>
      <family val="3"/>
      <charset val="128"/>
    </font>
    <font>
      <b/>
      <sz val="10"/>
      <color indexed="8"/>
      <name val="ＭＳ Ｐ明朝"/>
      <family val="1"/>
      <charset val="128"/>
    </font>
    <font>
      <b/>
      <sz val="11"/>
      <color theme="1"/>
      <name val="ＭＳ Ｐゴシック"/>
      <family val="2"/>
      <charset val="128"/>
      <scheme val="minor"/>
    </font>
    <font>
      <sz val="10"/>
      <color rgb="FFFF0000"/>
      <name val="ＭＳ 明朝"/>
      <family val="1"/>
      <charset val="128"/>
    </font>
    <font>
      <sz val="11"/>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scheme val="minor"/>
    </font>
    <font>
      <sz val="22"/>
      <name val="ＭＳ 明朝"/>
      <family val="1"/>
      <charset val="128"/>
    </font>
    <font>
      <sz val="11"/>
      <color theme="0" tint="-0.249977111117893"/>
      <name val="ＭＳ 明朝"/>
      <family val="1"/>
      <charset val="128"/>
    </font>
    <font>
      <sz val="9"/>
      <name val="ＭＳ 明朝"/>
      <family val="1"/>
      <charset val="128"/>
    </font>
    <font>
      <sz val="16"/>
      <color theme="1"/>
      <name val="ＭＳ Ｐ明朝"/>
      <family val="1"/>
      <charset val="128"/>
    </font>
    <font>
      <sz val="12"/>
      <color theme="1"/>
      <name val="ＭＳ Ｐ明朝"/>
      <family val="1"/>
      <charset val="128"/>
    </font>
    <font>
      <sz val="16"/>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s>
  <borders count="125">
    <border>
      <left/>
      <right/>
      <top/>
      <bottom/>
      <diagonal/>
    </border>
    <border>
      <left style="thin">
        <color indexed="8"/>
      </left>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medium">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thin">
        <color indexed="8"/>
      </top>
      <bottom style="thin">
        <color indexed="64"/>
      </bottom>
      <diagonal/>
    </border>
    <border>
      <left style="thin">
        <color indexed="8"/>
      </left>
      <right style="medium">
        <color indexed="64"/>
      </right>
      <top style="thin">
        <color indexed="8"/>
      </top>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medium">
        <color indexed="64"/>
      </right>
      <top/>
      <bottom style="thin">
        <color indexed="64"/>
      </bottom>
      <diagonal/>
    </border>
    <border>
      <left style="thin">
        <color indexed="64"/>
      </left>
      <right style="thin">
        <color indexed="8"/>
      </right>
      <top style="thin">
        <color indexed="8"/>
      </top>
      <bottom style="thin">
        <color indexed="8"/>
      </bottom>
      <diagonal/>
    </border>
    <border>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8"/>
      </top>
      <bottom style="medium">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medium">
        <color indexed="64"/>
      </bottom>
      <diagonal/>
    </border>
    <border>
      <left style="thick">
        <color rgb="FFFF0000"/>
      </left>
      <right/>
      <top/>
      <bottom style="thick">
        <color rgb="FFFF0000"/>
      </bottom>
      <diagonal/>
    </border>
    <border>
      <left/>
      <right/>
      <top/>
      <bottom style="thick">
        <color rgb="FFFF0000"/>
      </bottom>
      <diagonal/>
    </border>
    <border>
      <left style="thin">
        <color indexed="64"/>
      </left>
      <right style="thick">
        <color rgb="FFFF0000"/>
      </right>
      <top/>
      <bottom style="thick">
        <color rgb="FFFF0000"/>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0" fontId="4" fillId="0" borderId="0"/>
    <xf numFmtId="0" fontId="30" fillId="0" borderId="0">
      <alignment vertical="center"/>
    </xf>
  </cellStyleXfs>
  <cellXfs count="607">
    <xf numFmtId="0" fontId="0" fillId="0" borderId="0" xfId="0">
      <alignment vertical="center"/>
    </xf>
    <xf numFmtId="0" fontId="4" fillId="0" borderId="0" xfId="1" applyFont="1" applyFill="1" applyAlignment="1">
      <alignment vertical="center"/>
    </xf>
    <xf numFmtId="0" fontId="6" fillId="0" borderId="1" xfId="1" applyFont="1" applyFill="1" applyBorder="1" applyAlignment="1">
      <alignment horizontal="center" vertical="center"/>
    </xf>
    <xf numFmtId="0" fontId="4" fillId="0" borderId="0" xfId="1" applyFont="1" applyFill="1"/>
    <xf numFmtId="0" fontId="9" fillId="0" borderId="0" xfId="1" applyFont="1" applyFill="1"/>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5" xfId="1" applyFont="1" applyFill="1" applyBorder="1" applyAlignment="1">
      <alignment horizontal="center" vertical="center"/>
    </xf>
    <xf numFmtId="0" fontId="3" fillId="0" borderId="0" xfId="1" applyFont="1" applyFill="1" applyAlignment="1">
      <alignment vertical="center"/>
    </xf>
    <xf numFmtId="0" fontId="0" fillId="0" borderId="0" xfId="0" applyFill="1">
      <alignment vertical="center"/>
    </xf>
    <xf numFmtId="0" fontId="6" fillId="0" borderId="9" xfId="1" applyFont="1" applyFill="1" applyBorder="1"/>
    <xf numFmtId="0" fontId="6" fillId="0" borderId="5" xfId="1" applyFont="1" applyFill="1" applyBorder="1"/>
    <xf numFmtId="0" fontId="6" fillId="0" borderId="1" xfId="1" applyFont="1" applyFill="1" applyBorder="1"/>
    <xf numFmtId="0" fontId="13" fillId="0" borderId="0" xfId="1" applyFont="1" applyFill="1"/>
    <xf numFmtId="0" fontId="8" fillId="0" borderId="0" xfId="1" applyFont="1" applyFill="1" applyBorder="1" applyAlignment="1">
      <alignment horizontal="center" vertical="center" textRotation="255"/>
    </xf>
    <xf numFmtId="0" fontId="0" fillId="0" borderId="0" xfId="0" applyFill="1" applyBorder="1">
      <alignment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vertical="center" wrapText="1"/>
    </xf>
    <xf numFmtId="0" fontId="9" fillId="0" borderId="14" xfId="0" applyFont="1" applyFill="1" applyBorder="1" applyAlignment="1">
      <alignment horizontal="center" vertical="center" wrapText="1"/>
    </xf>
    <xf numFmtId="0" fontId="7" fillId="0" borderId="0" xfId="0" applyFont="1">
      <alignment vertical="center"/>
    </xf>
    <xf numFmtId="0" fontId="15" fillId="0" borderId="0" xfId="0" applyFont="1">
      <alignment vertical="center"/>
    </xf>
    <xf numFmtId="0" fontId="6" fillId="0" borderId="13" xfId="1" applyFont="1" applyFill="1" applyBorder="1" applyAlignment="1">
      <alignment horizontal="center" vertical="center"/>
    </xf>
    <xf numFmtId="0" fontId="7" fillId="0" borderId="13" xfId="1" applyFont="1" applyFill="1" applyBorder="1" applyAlignment="1">
      <alignment horizontal="center" vertical="center"/>
    </xf>
    <xf numFmtId="0" fontId="9" fillId="2" borderId="17" xfId="0" applyFont="1" applyFill="1" applyBorder="1" applyAlignment="1">
      <alignment horizontal="center" vertical="center" wrapText="1"/>
    </xf>
    <xf numFmtId="0" fontId="0" fillId="0" borderId="0" xfId="0" applyFont="1">
      <alignment vertical="center"/>
    </xf>
    <xf numFmtId="0" fontId="21" fillId="0" borderId="0" xfId="0" applyFont="1" applyAlignment="1">
      <alignment horizontal="left" vertical="center"/>
    </xf>
    <xf numFmtId="0" fontId="7" fillId="0" borderId="18" xfId="1" applyFont="1" applyFill="1" applyBorder="1" applyAlignment="1">
      <alignment horizontal="center" vertical="center"/>
    </xf>
    <xf numFmtId="0" fontId="6" fillId="0" borderId="19" xfId="1" applyFont="1" applyFill="1" applyBorder="1" applyAlignment="1">
      <alignment horizontal="center" vertical="center"/>
    </xf>
    <xf numFmtId="0" fontId="14" fillId="0" borderId="18" xfId="0" applyFont="1" applyBorder="1" applyAlignment="1">
      <alignment vertical="center" wrapText="1"/>
    </xf>
    <xf numFmtId="0" fontId="14" fillId="3" borderId="13" xfId="0" applyFont="1" applyFill="1" applyBorder="1" applyAlignment="1">
      <alignment vertical="center" wrapText="1"/>
    </xf>
    <xf numFmtId="0" fontId="14" fillId="3" borderId="19" xfId="0" applyFont="1" applyFill="1" applyBorder="1" applyAlignment="1">
      <alignment vertical="center" wrapText="1"/>
    </xf>
    <xf numFmtId="0" fontId="14" fillId="0" borderId="24" xfId="0" applyFont="1" applyBorder="1" applyAlignment="1">
      <alignment vertical="center" wrapText="1"/>
    </xf>
    <xf numFmtId="0" fontId="14" fillId="3" borderId="10" xfId="0" applyFont="1" applyFill="1" applyBorder="1" applyAlignment="1">
      <alignment vertical="center" wrapText="1"/>
    </xf>
    <xf numFmtId="0" fontId="14" fillId="0" borderId="25" xfId="0" applyFont="1" applyBorder="1" applyAlignment="1">
      <alignment vertical="center" wrapText="1"/>
    </xf>
    <xf numFmtId="0" fontId="14" fillId="3" borderId="11" xfId="0" applyFont="1" applyFill="1" applyBorder="1" applyAlignment="1">
      <alignment vertical="center" wrapText="1"/>
    </xf>
    <xf numFmtId="0" fontId="14" fillId="3" borderId="26" xfId="0" applyFont="1" applyFill="1" applyBorder="1" applyAlignment="1">
      <alignment vertical="center" wrapText="1"/>
    </xf>
    <xf numFmtId="0" fontId="14" fillId="0" borderId="27" xfId="0" applyFont="1" applyBorder="1" applyAlignment="1">
      <alignment vertical="center" wrapText="1"/>
    </xf>
    <xf numFmtId="0" fontId="14" fillId="3" borderId="28" xfId="0" applyFont="1" applyFill="1" applyBorder="1" applyAlignment="1">
      <alignment vertical="center" wrapText="1"/>
    </xf>
    <xf numFmtId="0" fontId="14" fillId="3" borderId="29" xfId="0" applyFont="1" applyFill="1" applyBorder="1" applyAlignment="1">
      <alignment vertical="center" wrapText="1"/>
    </xf>
    <xf numFmtId="0" fontId="14" fillId="0" borderId="30" xfId="0" applyFont="1" applyBorder="1" applyAlignment="1">
      <alignment horizontal="center" vertical="center" wrapText="1"/>
    </xf>
    <xf numFmtId="0" fontId="14" fillId="0" borderId="3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3" borderId="32" xfId="0" applyFont="1" applyFill="1" applyBorder="1" applyAlignment="1">
      <alignment vertical="center" wrapText="1"/>
    </xf>
    <xf numFmtId="0" fontId="14" fillId="3" borderId="33" xfId="0" applyFont="1" applyFill="1" applyBorder="1" applyAlignment="1">
      <alignment vertical="center" wrapText="1"/>
    </xf>
    <xf numFmtId="0" fontId="14" fillId="0" borderId="34" xfId="0" applyFont="1" applyBorder="1" applyAlignment="1">
      <alignment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7" fillId="0" borderId="10" xfId="1" applyFont="1" applyFill="1" applyBorder="1" applyAlignment="1">
      <alignment horizontal="center" vertical="center"/>
    </xf>
    <xf numFmtId="0" fontId="9" fillId="0" borderId="37" xfId="0" applyFont="1" applyFill="1" applyBorder="1" applyAlignment="1">
      <alignment vertical="center" textRotation="255" wrapText="1"/>
    </xf>
    <xf numFmtId="0" fontId="9" fillId="0" borderId="38" xfId="0" applyFont="1" applyFill="1" applyBorder="1" applyAlignment="1">
      <alignment vertical="center" textRotation="255" wrapText="1"/>
    </xf>
    <xf numFmtId="0" fontId="9" fillId="0" borderId="36" xfId="0" applyFont="1" applyFill="1" applyBorder="1" applyAlignment="1">
      <alignment vertical="center" textRotation="255" wrapText="1"/>
    </xf>
    <xf numFmtId="0" fontId="9" fillId="0" borderId="39" xfId="0" applyFont="1" applyFill="1" applyBorder="1" applyAlignment="1">
      <alignment vertical="center" textRotation="255" wrapText="1"/>
    </xf>
    <xf numFmtId="0" fontId="9" fillId="0" borderId="21" xfId="0" applyFont="1" applyFill="1" applyBorder="1" applyAlignment="1">
      <alignment vertical="center" textRotation="255" wrapText="1"/>
    </xf>
    <xf numFmtId="0" fontId="9" fillId="0" borderId="33" xfId="0" applyFont="1" applyFill="1" applyBorder="1" applyAlignment="1">
      <alignment vertical="center" textRotation="255" wrapText="1"/>
    </xf>
    <xf numFmtId="0" fontId="9" fillId="0" borderId="40" xfId="0" applyFont="1" applyFill="1" applyBorder="1" applyAlignment="1">
      <alignment vertical="center" textRotation="255" wrapText="1"/>
    </xf>
    <xf numFmtId="0" fontId="9" fillId="0" borderId="32" xfId="0" applyFont="1" applyFill="1" applyBorder="1" applyAlignment="1">
      <alignment vertical="center" textRotation="255" wrapText="1"/>
    </xf>
    <xf numFmtId="0" fontId="9" fillId="0" borderId="15" xfId="0" applyFont="1" applyFill="1" applyBorder="1" applyAlignment="1">
      <alignment horizontal="center" vertical="center" wrapText="1"/>
    </xf>
    <xf numFmtId="0" fontId="9" fillId="0" borderId="41" xfId="0" applyFont="1" applyFill="1" applyBorder="1" applyAlignment="1">
      <alignment vertical="center" textRotation="255" wrapText="1"/>
    </xf>
    <xf numFmtId="0" fontId="9" fillId="0" borderId="42" xfId="0" applyFont="1" applyFill="1" applyBorder="1" applyAlignment="1">
      <alignment vertical="center" textRotation="255" wrapText="1"/>
    </xf>
    <xf numFmtId="0" fontId="7" fillId="0" borderId="2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43" xfId="1" applyFont="1" applyFill="1" applyBorder="1" applyAlignment="1">
      <alignment horizontal="center" vertical="center"/>
    </xf>
    <xf numFmtId="0" fontId="9" fillId="0" borderId="2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6" fillId="0" borderId="44" xfId="1" applyFont="1" applyFill="1" applyBorder="1" applyAlignment="1">
      <alignment horizontal="center" vertical="center"/>
    </xf>
    <xf numFmtId="0" fontId="6" fillId="0" borderId="45" xfId="1" applyFont="1" applyFill="1" applyBorder="1" applyAlignment="1">
      <alignment horizontal="center" vertical="center"/>
    </xf>
    <xf numFmtId="0" fontId="9" fillId="2" borderId="32"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vertical="center" textRotation="255" wrapText="1"/>
    </xf>
    <xf numFmtId="0" fontId="9" fillId="0" borderId="11" xfId="0" applyFont="1" applyFill="1" applyBorder="1" applyAlignment="1">
      <alignment horizontal="center" vertical="center" wrapText="1"/>
    </xf>
    <xf numFmtId="0" fontId="6" fillId="0" borderId="48" xfId="1" applyFont="1" applyFill="1" applyBorder="1" applyAlignment="1">
      <alignment horizontal="center" vertical="center"/>
    </xf>
    <xf numFmtId="0" fontId="18" fillId="0" borderId="45" xfId="1" applyFont="1" applyFill="1" applyBorder="1" applyAlignment="1">
      <alignment vertical="center"/>
    </xf>
    <xf numFmtId="0" fontId="9" fillId="0" borderId="49" xfId="0" applyFont="1" applyFill="1" applyBorder="1" applyAlignment="1">
      <alignment vertical="center" textRotation="255" wrapText="1"/>
    </xf>
    <xf numFmtId="0" fontId="9" fillId="0" borderId="35" xfId="0" applyFont="1" applyFill="1" applyBorder="1" applyAlignment="1">
      <alignment vertical="center" textRotation="255" wrapText="1"/>
    </xf>
    <xf numFmtId="0" fontId="9" fillId="0" borderId="50" xfId="0" applyFont="1" applyFill="1" applyBorder="1" applyAlignment="1">
      <alignment vertical="center" textRotation="255" wrapText="1"/>
    </xf>
    <xf numFmtId="0" fontId="9" fillId="0" borderId="3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6" fillId="0" borderId="44" xfId="1" applyFont="1" applyFill="1" applyBorder="1"/>
    <xf numFmtId="0" fontId="6" fillId="0" borderId="45" xfId="1" applyFont="1" applyFill="1" applyBorder="1"/>
    <xf numFmtId="0" fontId="6" fillId="0" borderId="52" xfId="1" applyFont="1" applyFill="1" applyBorder="1" applyAlignment="1">
      <alignment vertical="center" textRotation="255"/>
    </xf>
    <xf numFmtId="0" fontId="6" fillId="0" borderId="44" xfId="1" applyFont="1" applyFill="1" applyBorder="1" applyAlignment="1">
      <alignment vertical="center" textRotation="255"/>
    </xf>
    <xf numFmtId="0" fontId="6" fillId="0" borderId="53" xfId="1" applyFont="1" applyFill="1" applyBorder="1" applyAlignment="1">
      <alignment vertical="center" textRotation="255"/>
    </xf>
    <xf numFmtId="0" fontId="6" fillId="0" borderId="45" xfId="1" applyFont="1" applyFill="1" applyBorder="1" applyAlignment="1">
      <alignment vertical="center" textRotation="255"/>
    </xf>
    <xf numFmtId="0" fontId="18" fillId="0" borderId="52" xfId="1" applyFont="1" applyFill="1" applyBorder="1" applyAlignment="1">
      <alignment vertical="center"/>
    </xf>
    <xf numFmtId="0" fontId="18" fillId="0" borderId="44" xfId="1" applyFont="1" applyFill="1" applyBorder="1" applyAlignment="1">
      <alignment vertical="center"/>
    </xf>
    <xf numFmtId="0" fontId="18" fillId="0" borderId="53" xfId="1" applyFont="1" applyFill="1" applyBorder="1" applyAlignment="1">
      <alignment vertical="center"/>
    </xf>
    <xf numFmtId="0" fontId="6" fillId="0" borderId="54" xfId="1" applyFont="1" applyFill="1" applyBorder="1" applyAlignment="1">
      <alignment horizontal="center" vertical="center"/>
    </xf>
    <xf numFmtId="0" fontId="6" fillId="0" borderId="55" xfId="1" applyFont="1" applyFill="1" applyBorder="1" applyAlignment="1">
      <alignment horizontal="center" vertical="center"/>
    </xf>
    <xf numFmtId="0" fontId="9" fillId="0" borderId="21" xfId="0" applyFont="1" applyFill="1" applyBorder="1" applyAlignment="1">
      <alignment vertical="center" textRotation="255"/>
    </xf>
    <xf numFmtId="0" fontId="9" fillId="0" borderId="33" xfId="0" applyFont="1" applyFill="1" applyBorder="1" applyAlignment="1">
      <alignment vertical="center" textRotation="255"/>
    </xf>
    <xf numFmtId="0" fontId="9" fillId="0" borderId="46" xfId="0" applyFont="1" applyFill="1" applyBorder="1" applyAlignment="1">
      <alignment vertical="center" textRotation="255"/>
    </xf>
    <xf numFmtId="0" fontId="9" fillId="0" borderId="32" xfId="0" applyFont="1" applyFill="1" applyBorder="1" applyAlignment="1">
      <alignment vertical="center" textRotation="255"/>
    </xf>
    <xf numFmtId="0" fontId="9"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0" fillId="0" borderId="0" xfId="0" applyFont="1" applyFill="1" applyBorder="1">
      <alignment vertical="center"/>
    </xf>
    <xf numFmtId="0" fontId="14" fillId="0" borderId="0" xfId="0" applyFont="1" applyFill="1" applyBorder="1" applyAlignment="1">
      <alignment vertical="center" wrapText="1"/>
    </xf>
    <xf numFmtId="0" fontId="0" fillId="0" borderId="0" xfId="0" applyFont="1" applyFill="1">
      <alignment vertical="center"/>
    </xf>
    <xf numFmtId="0" fontId="9" fillId="2" borderId="36"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9" fillId="4" borderId="31"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4"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58" xfId="0" applyFont="1" applyFill="1" applyBorder="1" applyAlignment="1" applyProtection="1">
      <alignment horizontal="center" vertical="center" wrapText="1"/>
      <protection locked="0"/>
    </xf>
    <xf numFmtId="0" fontId="9" fillId="4" borderId="59" xfId="0" applyFont="1" applyFill="1" applyBorder="1" applyAlignment="1" applyProtection="1">
      <alignment horizontal="center" vertical="center" wrapText="1"/>
      <protection locked="0"/>
    </xf>
    <xf numFmtId="0" fontId="9" fillId="4" borderId="5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4" borderId="5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4" borderId="61" xfId="0" applyFont="1" applyFill="1" applyBorder="1" applyAlignment="1" applyProtection="1">
      <alignment horizontal="center" vertical="center" wrapText="1"/>
      <protection locked="0"/>
    </xf>
    <xf numFmtId="0" fontId="9" fillId="4" borderId="24"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9" fillId="4" borderId="62" xfId="0"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4" borderId="31"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4" borderId="50"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4" borderId="4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22" xfId="0" applyFont="1" applyFill="1" applyBorder="1" applyAlignment="1" applyProtection="1">
      <alignment horizontal="center" vertical="center" wrapText="1"/>
      <protection locked="0"/>
    </xf>
    <xf numFmtId="0" fontId="9" fillId="4" borderId="63"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4" borderId="6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4" borderId="62" xfId="0" applyFont="1" applyFill="1" applyBorder="1" applyAlignment="1" applyProtection="1">
      <alignment horizontal="center" vertical="center" wrapText="1"/>
      <protection locked="0"/>
    </xf>
    <xf numFmtId="0" fontId="9" fillId="4" borderId="47" xfId="0" applyFont="1" applyFill="1" applyBorder="1" applyAlignment="1" applyProtection="1">
      <alignment horizontal="center" vertical="center" wrapText="1"/>
      <protection locked="0"/>
    </xf>
    <xf numFmtId="0" fontId="9" fillId="2" borderId="42" xfId="0" applyFont="1" applyFill="1" applyBorder="1" applyAlignment="1" applyProtection="1">
      <alignment horizontal="center" vertical="center" wrapText="1"/>
      <protection locked="0"/>
    </xf>
    <xf numFmtId="0" fontId="9" fillId="4" borderId="42"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84" xfId="0" applyFont="1" applyFill="1" applyBorder="1" applyAlignment="1" applyProtection="1">
      <alignment horizontal="center" vertical="center" wrapText="1"/>
      <protection locked="0"/>
    </xf>
    <xf numFmtId="0" fontId="9" fillId="2" borderId="85" xfId="0" applyFont="1" applyFill="1" applyBorder="1" applyAlignment="1" applyProtection="1">
      <alignment horizontal="center" vertical="center" wrapText="1"/>
      <protection locked="0"/>
    </xf>
    <xf numFmtId="0" fontId="9" fillId="3" borderId="85" xfId="0" applyFont="1" applyFill="1" applyBorder="1" applyAlignment="1" applyProtection="1">
      <alignment horizontal="center" vertical="center" wrapText="1"/>
      <protection locked="0"/>
    </xf>
    <xf numFmtId="0" fontId="9" fillId="2" borderId="86" xfId="0" applyFont="1" applyFill="1" applyBorder="1" applyAlignment="1" applyProtection="1">
      <alignment horizontal="center" vertical="center" wrapText="1"/>
      <protection locked="0"/>
    </xf>
    <xf numFmtId="0" fontId="9" fillId="3" borderId="59" xfId="0" applyFont="1" applyFill="1" applyBorder="1" applyAlignment="1" applyProtection="1">
      <alignment horizontal="center" vertical="center" wrapText="1"/>
      <protection locked="0"/>
    </xf>
    <xf numFmtId="0" fontId="9" fillId="3" borderId="51"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87" xfId="0" applyFont="1" applyFill="1" applyBorder="1" applyAlignment="1" applyProtection="1">
      <alignment horizontal="center" vertical="center" wrapText="1"/>
      <protection locked="0"/>
    </xf>
    <xf numFmtId="0" fontId="9" fillId="2" borderId="88" xfId="0" applyFont="1" applyFill="1" applyBorder="1" applyAlignment="1" applyProtection="1">
      <alignment horizontal="center" vertical="center" wrapText="1"/>
      <protection locked="0"/>
    </xf>
    <xf numFmtId="0" fontId="9" fillId="3" borderId="88" xfId="0" applyFont="1" applyFill="1" applyBorder="1" applyAlignment="1" applyProtection="1">
      <alignment horizontal="center" vertical="center" wrapText="1"/>
      <protection locked="0"/>
    </xf>
    <xf numFmtId="0" fontId="9" fillId="2" borderId="89"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41" xfId="0" applyFont="1" applyFill="1" applyBorder="1" applyAlignment="1" applyProtection="1">
      <alignment horizontal="center" vertical="center" wrapText="1"/>
      <protection locked="0"/>
    </xf>
    <xf numFmtId="0" fontId="9" fillId="4" borderId="40"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63"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9" fillId="3" borderId="64"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9" fillId="4" borderId="90" xfId="0" applyFont="1" applyFill="1" applyBorder="1" applyAlignment="1" applyProtection="1">
      <alignment horizontal="center" vertical="center" wrapText="1"/>
      <protection locked="0"/>
    </xf>
    <xf numFmtId="0" fontId="9" fillId="2" borderId="91" xfId="0" applyFont="1" applyFill="1" applyBorder="1" applyAlignment="1" applyProtection="1">
      <alignment horizontal="center" vertical="center" wrapText="1"/>
      <protection locked="0"/>
    </xf>
    <xf numFmtId="0" fontId="9" fillId="4" borderId="91" xfId="0" applyFont="1" applyFill="1" applyBorder="1" applyAlignment="1" applyProtection="1">
      <alignment horizontal="center" vertical="center" wrapText="1"/>
      <protection locked="0"/>
    </xf>
    <xf numFmtId="0" fontId="9" fillId="2" borderId="92"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3" borderId="51"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4" xfId="1" applyFont="1" applyFill="1" applyBorder="1" applyAlignment="1" applyProtection="1">
      <alignment horizontal="center" vertical="center"/>
      <protection locked="0"/>
    </xf>
    <xf numFmtId="0" fontId="9" fillId="3" borderId="51" xfId="1"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22" fillId="5" borderId="20" xfId="0" applyFont="1" applyFill="1" applyBorder="1" applyAlignment="1">
      <alignment horizontal="center" vertical="center" wrapText="1"/>
    </xf>
    <xf numFmtId="0" fontId="10" fillId="6" borderId="4" xfId="0" applyFont="1" applyFill="1" applyBorder="1" applyAlignment="1" applyProtection="1">
      <alignment horizontal="center" vertical="center" wrapText="1"/>
      <protection locked="0"/>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2" fillId="5" borderId="51"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distributed" vertical="center"/>
    </xf>
    <xf numFmtId="0" fontId="14" fillId="0" borderId="9" xfId="0" applyFont="1" applyBorder="1" applyAlignment="1">
      <alignment vertical="center" wrapText="1"/>
    </xf>
    <xf numFmtId="0" fontId="14" fillId="0" borderId="3" xfId="0" applyFont="1" applyBorder="1" applyAlignment="1">
      <alignment horizontal="distributed" vertical="center"/>
    </xf>
    <xf numFmtId="0" fontId="14" fillId="0" borderId="3" xfId="0" applyNumberFormat="1" applyFont="1" applyBorder="1" applyAlignment="1">
      <alignment horizontal="center" vertical="center"/>
    </xf>
    <xf numFmtId="0" fontId="14" fillId="0" borderId="3" xfId="0" applyFont="1" applyBorder="1">
      <alignment vertical="center"/>
    </xf>
    <xf numFmtId="0" fontId="9" fillId="0" borderId="3" xfId="0" applyFont="1" applyBorder="1" applyAlignment="1">
      <alignment horizontal="distributed" vertical="center"/>
    </xf>
    <xf numFmtId="0" fontId="14" fillId="0" borderId="3" xfId="0" applyFont="1" applyBorder="1" applyAlignment="1">
      <alignment horizontal="center" vertical="center"/>
    </xf>
    <xf numFmtId="0" fontId="14" fillId="0" borderId="3" xfId="0" applyFont="1" applyBorder="1" applyAlignment="1">
      <alignment vertical="center" wrapText="1"/>
    </xf>
    <xf numFmtId="0" fontId="14" fillId="0" borderId="3" xfId="0" applyFont="1" applyBorder="1" applyAlignment="1">
      <alignment vertical="center" shrinkToFit="1"/>
    </xf>
    <xf numFmtId="0" fontId="14" fillId="0" borderId="4" xfId="0" applyFont="1" applyBorder="1" applyAlignment="1">
      <alignment horizontal="center" vertical="center"/>
    </xf>
    <xf numFmtId="0" fontId="14" fillId="0" borderId="4" xfId="0" applyFont="1" applyBorder="1" applyAlignment="1">
      <alignment horizontal="distributed" vertical="center"/>
    </xf>
    <xf numFmtId="0" fontId="14" fillId="0" borderId="4" xfId="0" applyFont="1" applyBorder="1">
      <alignment vertical="center"/>
    </xf>
    <xf numFmtId="0" fontId="14" fillId="0" borderId="93" xfId="0" applyFont="1" applyBorder="1" applyAlignment="1">
      <alignment horizontal="distributed" vertical="center"/>
    </xf>
    <xf numFmtId="0" fontId="14" fillId="0" borderId="94" xfId="0" applyFont="1" applyBorder="1" applyAlignment="1">
      <alignment horizontal="distributed" vertical="center"/>
    </xf>
    <xf numFmtId="0" fontId="14" fillId="0" borderId="93" xfId="0" applyFont="1" applyBorder="1" applyAlignment="1">
      <alignment horizontal="center" vertical="center"/>
    </xf>
    <xf numFmtId="0" fontId="14" fillId="0" borderId="95" xfId="0" applyFont="1" applyBorder="1">
      <alignment vertical="center"/>
    </xf>
    <xf numFmtId="0" fontId="11" fillId="0" borderId="3" xfId="0" applyFont="1" applyBorder="1" applyAlignment="1">
      <alignment vertical="center" wrapText="1"/>
    </xf>
    <xf numFmtId="0" fontId="23" fillId="0" borderId="3" xfId="0" applyFont="1" applyBorder="1" applyAlignment="1">
      <alignment horizontal="distributed" vertical="center"/>
    </xf>
    <xf numFmtId="0" fontId="14" fillId="0" borderId="96" xfId="0" applyFont="1" applyBorder="1" applyAlignment="1">
      <alignment horizontal="center" vertical="center"/>
    </xf>
    <xf numFmtId="0" fontId="14" fillId="0" borderId="8" xfId="0" applyFont="1" applyBorder="1" applyAlignment="1">
      <alignment horizontal="distributed" vertical="center"/>
    </xf>
    <xf numFmtId="0" fontId="14" fillId="0" borderId="8" xfId="0" applyFont="1" applyBorder="1" applyAlignment="1">
      <alignment horizontal="center" vertical="center"/>
    </xf>
    <xf numFmtId="0" fontId="14" fillId="0" borderId="8" xfId="0" applyFont="1" applyBorder="1" applyAlignment="1">
      <alignment vertical="center" wrapText="1"/>
    </xf>
    <xf numFmtId="0" fontId="14" fillId="0" borderId="15" xfId="0" applyFont="1" applyBorder="1" applyAlignment="1">
      <alignment horizontal="distributed" vertical="center"/>
    </xf>
    <xf numFmtId="0" fontId="23" fillId="0" borderId="7" xfId="0" applyFont="1" applyBorder="1" applyAlignment="1">
      <alignment horizontal="distributed" vertical="center"/>
    </xf>
    <xf numFmtId="0" fontId="14" fillId="0" borderId="7" xfId="0" applyFont="1" applyBorder="1" applyAlignment="1">
      <alignment horizontal="center" vertical="center"/>
    </xf>
    <xf numFmtId="0" fontId="11" fillId="0" borderId="7" xfId="0" applyFont="1" applyBorder="1" applyAlignment="1">
      <alignment vertical="center" wrapText="1"/>
    </xf>
    <xf numFmtId="0" fontId="14" fillId="0" borderId="42" xfId="0" applyFont="1" applyBorder="1">
      <alignment vertical="center"/>
    </xf>
    <xf numFmtId="0" fontId="14" fillId="0" borderId="45" xfId="0" applyFont="1" applyBorder="1" applyAlignment="1">
      <alignment horizontal="center" vertical="center"/>
    </xf>
    <xf numFmtId="0" fontId="14" fillId="0" borderId="1" xfId="0" applyFont="1" applyBorder="1" applyAlignment="1">
      <alignment horizontal="distributed"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9" fillId="3" borderId="18" xfId="1" applyFont="1" applyFill="1" applyBorder="1" applyAlignment="1" applyProtection="1">
      <alignment horizontal="center" vertical="center"/>
      <protection locked="0"/>
    </xf>
    <xf numFmtId="0" fontId="14" fillId="0" borderId="4" xfId="0" applyFont="1" applyBorder="1" applyAlignment="1">
      <alignment horizontal="center"/>
    </xf>
    <xf numFmtId="0" fontId="14" fillId="0" borderId="77" xfId="0" applyFont="1" applyBorder="1" applyAlignment="1">
      <alignment horizontal="center" vertical="center"/>
    </xf>
    <xf numFmtId="0" fontId="14" fillId="0" borderId="7" xfId="0" applyFont="1" applyBorder="1" applyAlignment="1">
      <alignment horizontal="distributed" vertical="center"/>
    </xf>
    <xf numFmtId="0" fontId="14" fillId="0" borderId="7" xfId="0" applyNumberFormat="1" applyFont="1" applyBorder="1" applyAlignment="1">
      <alignment horizontal="center" vertical="center"/>
    </xf>
    <xf numFmtId="0" fontId="14" fillId="0" borderId="7" xfId="0" applyFont="1" applyBorder="1">
      <alignment vertical="center"/>
    </xf>
    <xf numFmtId="0" fontId="14" fillId="0" borderId="5" xfId="0" applyFont="1" applyBorder="1" applyAlignment="1">
      <alignment horizontal="center" vertical="center"/>
    </xf>
    <xf numFmtId="0" fontId="14" fillId="0" borderId="5" xfId="0" applyFont="1" applyBorder="1" applyAlignment="1">
      <alignment horizontal="distributed" vertical="center"/>
    </xf>
    <xf numFmtId="0" fontId="14" fillId="0" borderId="5" xfId="0" applyNumberFormat="1" applyFont="1" applyBorder="1" applyAlignment="1">
      <alignment horizontal="center" vertical="center"/>
    </xf>
    <xf numFmtId="0" fontId="9" fillId="0" borderId="4" xfId="0" applyFont="1" applyBorder="1" applyAlignment="1">
      <alignment horizontal="distributed" vertical="center"/>
    </xf>
    <xf numFmtId="0" fontId="14" fillId="0" borderId="4"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14" fillId="0" borderId="54" xfId="0" applyFont="1" applyBorder="1" applyAlignment="1">
      <alignment vertical="center" wrapText="1"/>
    </xf>
    <xf numFmtId="0" fontId="14" fillId="0" borderId="97" xfId="0" applyFont="1" applyBorder="1">
      <alignment vertical="center"/>
    </xf>
    <xf numFmtId="0" fontId="14" fillId="0" borderId="98" xfId="0" applyFont="1" applyBorder="1">
      <alignment vertical="center"/>
    </xf>
    <xf numFmtId="0" fontId="14" fillId="0" borderId="99" xfId="0" applyFont="1" applyBorder="1" applyAlignment="1">
      <alignment vertical="center" wrapText="1"/>
    </xf>
    <xf numFmtId="0" fontId="14" fillId="0" borderId="60" xfId="0" applyFont="1" applyBorder="1" applyAlignment="1">
      <alignment vertical="center" wrapText="1"/>
    </xf>
    <xf numFmtId="0" fontId="14" fillId="0" borderId="55" xfId="0" applyFont="1" applyBorder="1" applyAlignment="1">
      <alignment vertical="center" wrapText="1"/>
    </xf>
    <xf numFmtId="0" fontId="25" fillId="0" borderId="3" xfId="0" applyFont="1" applyBorder="1">
      <alignment vertical="center"/>
    </xf>
    <xf numFmtId="0" fontId="24" fillId="0" borderId="10" xfId="0" applyFont="1" applyFill="1" applyBorder="1" applyAlignment="1">
      <alignment horizontal="distributed" vertical="center"/>
    </xf>
    <xf numFmtId="0" fontId="24" fillId="0" borderId="10" xfId="0" applyFont="1" applyFill="1" applyBorder="1" applyAlignment="1">
      <alignment horizontal="center" vertical="center"/>
    </xf>
    <xf numFmtId="0" fontId="14" fillId="0" borderId="8" xfId="0" applyNumberFormat="1" applyFont="1" applyBorder="1" applyAlignment="1">
      <alignment horizontal="center" vertical="center"/>
    </xf>
    <xf numFmtId="0" fontId="14" fillId="0" borderId="6" xfId="0" applyFont="1" applyBorder="1">
      <alignment vertical="center"/>
    </xf>
    <xf numFmtId="0" fontId="14" fillId="0" borderId="13" xfId="0" applyFont="1" applyBorder="1" applyAlignment="1">
      <alignment horizontal="distributed" vertical="center"/>
    </xf>
    <xf numFmtId="0" fontId="14" fillId="0" borderId="13" xfId="0" applyFont="1" applyBorder="1" applyAlignment="1">
      <alignment horizontal="center" vertical="center"/>
    </xf>
    <xf numFmtId="0" fontId="14" fillId="0" borderId="54" xfId="0" applyFont="1" applyBorder="1">
      <alignment vertical="center"/>
    </xf>
    <xf numFmtId="0" fontId="14" fillId="0" borderId="60" xfId="0" applyFont="1" applyBorder="1">
      <alignment vertical="center"/>
    </xf>
    <xf numFmtId="0" fontId="24" fillId="0" borderId="98" xfId="0" applyFont="1" applyFill="1" applyBorder="1" applyAlignment="1">
      <alignment vertical="center" wrapText="1"/>
    </xf>
    <xf numFmtId="0" fontId="24" fillId="0" borderId="60" xfId="0" applyFont="1" applyFill="1" applyBorder="1">
      <alignment vertical="center"/>
    </xf>
    <xf numFmtId="0" fontId="14" fillId="0" borderId="103" xfId="0" applyFont="1" applyBorder="1">
      <alignment vertical="center"/>
    </xf>
    <xf numFmtId="0" fontId="14" fillId="0" borderId="19" xfId="0" applyFont="1" applyBorder="1">
      <alignment vertical="center"/>
    </xf>
    <xf numFmtId="0" fontId="14" fillId="0" borderId="104" xfId="0" applyFont="1" applyBorder="1" applyAlignment="1">
      <alignment horizontal="distributed" vertical="center"/>
    </xf>
    <xf numFmtId="0" fontId="14" fillId="0" borderId="105" xfId="0" applyFont="1" applyBorder="1" applyAlignment="1">
      <alignment horizontal="center" vertical="center"/>
    </xf>
    <xf numFmtId="0" fontId="14" fillId="0" borderId="5" xfId="0" applyFont="1" applyBorder="1">
      <alignment vertical="center"/>
    </xf>
    <xf numFmtId="0" fontId="14" fillId="0" borderId="106" xfId="0" applyFont="1" applyBorder="1" applyAlignment="1">
      <alignment horizontal="distributed" vertical="center"/>
    </xf>
    <xf numFmtId="0" fontId="14" fillId="0" borderId="12" xfId="0" applyFont="1" applyBorder="1" applyAlignment="1">
      <alignment horizontal="distributed" vertical="center"/>
    </xf>
    <xf numFmtId="0" fontId="14" fillId="0" borderId="61" xfId="0" applyFont="1" applyBorder="1" applyAlignment="1">
      <alignment horizontal="center"/>
    </xf>
    <xf numFmtId="0" fontId="14" fillId="0" borderId="107" xfId="0" applyFont="1" applyBorder="1" applyAlignment="1">
      <alignment horizontal="distributed" vertical="center"/>
    </xf>
    <xf numFmtId="0" fontId="14" fillId="0" borderId="108" xfId="0" applyFont="1" applyBorder="1" applyAlignment="1">
      <alignment horizontal="center" vertical="center"/>
    </xf>
    <xf numFmtId="0" fontId="24" fillId="0" borderId="54" xfId="0" applyFont="1" applyFill="1" applyBorder="1">
      <alignment vertical="center"/>
    </xf>
    <xf numFmtId="0" fontId="14" fillId="0" borderId="99" xfId="0" applyFont="1" applyBorder="1">
      <alignment vertical="center"/>
    </xf>
    <xf numFmtId="0" fontId="14" fillId="0" borderId="109" xfId="0" applyFont="1" applyBorder="1">
      <alignment vertical="center"/>
    </xf>
    <xf numFmtId="0" fontId="14" fillId="0" borderId="64" xfId="0" applyFont="1" applyBorder="1" applyAlignment="1">
      <alignment horizontal="center"/>
    </xf>
    <xf numFmtId="0" fontId="14" fillId="0" borderId="6" xfId="0" applyFont="1" applyBorder="1" applyAlignment="1">
      <alignment horizontal="distributed" vertical="center"/>
    </xf>
    <xf numFmtId="0" fontId="14" fillId="0" borderId="6" xfId="0" applyFont="1" applyBorder="1" applyAlignment="1">
      <alignment horizontal="center" vertical="center"/>
    </xf>
    <xf numFmtId="0" fontId="14" fillId="0" borderId="110" xfId="0" applyFont="1" applyBorder="1">
      <alignment vertical="center"/>
    </xf>
    <xf numFmtId="0" fontId="14" fillId="0" borderId="28" xfId="0" applyFont="1" applyBorder="1" applyAlignment="1">
      <alignment horizontal="center" vertical="center"/>
    </xf>
    <xf numFmtId="0" fontId="14" fillId="0" borderId="59" xfId="0" applyFont="1" applyBorder="1" applyAlignment="1">
      <alignment horizontal="center"/>
    </xf>
    <xf numFmtId="0" fontId="14" fillId="0" borderId="2" xfId="0" applyFont="1" applyBorder="1" applyAlignment="1">
      <alignment horizontal="distributed" vertical="center"/>
    </xf>
    <xf numFmtId="0" fontId="14" fillId="0" borderId="2" xfId="0" applyNumberFormat="1" applyFont="1" applyBorder="1" applyAlignment="1">
      <alignment horizontal="center" vertical="center"/>
    </xf>
    <xf numFmtId="0" fontId="14" fillId="0" borderId="2" xfId="0" applyFont="1" applyFill="1" applyBorder="1">
      <alignment vertical="center"/>
    </xf>
    <xf numFmtId="0" fontId="14" fillId="0" borderId="5" xfId="0" applyFont="1" applyBorder="1" applyAlignment="1">
      <alignment horizontal="center"/>
    </xf>
    <xf numFmtId="0" fontId="14" fillId="0" borderId="10" xfId="0" applyFont="1" applyBorder="1" applyAlignment="1">
      <alignment horizontal="center" vertical="center"/>
    </xf>
    <xf numFmtId="0" fontId="14" fillId="0" borderId="111" xfId="0" applyFont="1" applyBorder="1" applyAlignment="1">
      <alignment horizontal="center" vertical="center"/>
    </xf>
    <xf numFmtId="0" fontId="14" fillId="0" borderId="11" xfId="0" applyFont="1" applyBorder="1">
      <alignment vertical="center"/>
    </xf>
    <xf numFmtId="0" fontId="14" fillId="0" borderId="112" xfId="0" applyNumberFormat="1" applyFont="1" applyBorder="1" applyAlignment="1">
      <alignment horizontal="center" vertical="center"/>
    </xf>
    <xf numFmtId="0" fontId="14" fillId="0" borderId="0" xfId="0" applyFont="1" applyBorder="1">
      <alignment vertical="center"/>
    </xf>
    <xf numFmtId="0" fontId="14" fillId="0" borderId="94" xfId="0" applyFont="1" applyBorder="1" applyAlignment="1">
      <alignment horizontal="center" vertical="center"/>
    </xf>
    <xf numFmtId="0" fontId="14" fillId="0" borderId="0" xfId="1" applyFont="1" applyAlignment="1">
      <alignment horizontal="center"/>
    </xf>
    <xf numFmtId="0" fontId="14" fillId="0" borderId="113" xfId="0" applyNumberFormat="1" applyFont="1" applyBorder="1" applyAlignment="1">
      <alignment horizontal="center" vertical="center"/>
    </xf>
    <xf numFmtId="0" fontId="14" fillId="0" borderId="114" xfId="0" applyNumberFormat="1" applyFont="1" applyBorder="1" applyAlignment="1">
      <alignment horizontal="center" vertical="center"/>
    </xf>
    <xf numFmtId="0" fontId="14" fillId="0" borderId="41" xfId="1" applyFont="1" applyBorder="1"/>
    <xf numFmtId="0" fontId="20" fillId="2" borderId="117" xfId="0" applyFont="1" applyFill="1" applyBorder="1" applyAlignment="1">
      <alignment horizontal="center" vertical="center" wrapText="1"/>
    </xf>
    <xf numFmtId="176" fontId="26" fillId="0" borderId="0" xfId="0" applyNumberFormat="1" applyFont="1" applyFill="1">
      <alignment vertical="center"/>
    </xf>
    <xf numFmtId="176" fontId="26" fillId="0" borderId="0" xfId="0" applyNumberFormat="1" applyFont="1" applyFill="1" applyBorder="1">
      <alignment vertical="center"/>
    </xf>
    <xf numFmtId="176" fontId="26" fillId="0" borderId="0" xfId="0" applyNumberFormat="1" applyFont="1">
      <alignment vertical="center"/>
    </xf>
    <xf numFmtId="0" fontId="8" fillId="0" borderId="0" xfId="1" applyFont="1" applyFill="1" applyBorder="1" applyAlignment="1">
      <alignment horizontal="center" vertical="center" textRotation="255"/>
    </xf>
    <xf numFmtId="176" fontId="26" fillId="0" borderId="4" xfId="0" applyNumberFormat="1" applyFont="1" applyFill="1" applyBorder="1">
      <alignment vertical="center"/>
    </xf>
    <xf numFmtId="0" fontId="0" fillId="0" borderId="4" xfId="0" applyFill="1" applyBorder="1">
      <alignment vertical="center"/>
    </xf>
    <xf numFmtId="0" fontId="0" fillId="0" borderId="28" xfId="0" applyFill="1" applyBorder="1">
      <alignment vertical="center"/>
    </xf>
    <xf numFmtId="176" fontId="26" fillId="0" borderId="13" xfId="0" applyNumberFormat="1" applyFont="1" applyFill="1" applyBorder="1">
      <alignment vertical="center"/>
    </xf>
    <xf numFmtId="0" fontId="0" fillId="0" borderId="13" xfId="0" applyFill="1" applyBorder="1">
      <alignment vertical="center"/>
    </xf>
    <xf numFmtId="0" fontId="7" fillId="0" borderId="4" xfId="0" applyFont="1" applyBorder="1">
      <alignment vertical="center"/>
    </xf>
    <xf numFmtId="0" fontId="7" fillId="0" borderId="28" xfId="0" applyFont="1" applyBorder="1">
      <alignment vertical="center"/>
    </xf>
    <xf numFmtId="0" fontId="7" fillId="0" borderId="29" xfId="0" applyFont="1" applyBorder="1">
      <alignment vertical="center"/>
    </xf>
    <xf numFmtId="0" fontId="7" fillId="0" borderId="13" xfId="0" applyFont="1" applyBorder="1">
      <alignment vertical="center"/>
    </xf>
    <xf numFmtId="176" fontId="26" fillId="7" borderId="4" xfId="0" applyNumberFormat="1" applyFont="1" applyFill="1" applyBorder="1">
      <alignment vertical="center"/>
    </xf>
    <xf numFmtId="0" fontId="7" fillId="0" borderId="0" xfId="0" applyFont="1" applyFill="1">
      <alignment vertical="center"/>
    </xf>
    <xf numFmtId="0" fontId="29" fillId="0" borderId="0" xfId="0" applyFont="1">
      <alignment vertical="center"/>
    </xf>
    <xf numFmtId="0" fontId="7" fillId="0" borderId="0" xfId="0" applyFont="1" applyFill="1" applyBorder="1">
      <alignment vertical="center"/>
    </xf>
    <xf numFmtId="0" fontId="7" fillId="0" borderId="28" xfId="0" applyFont="1" applyFill="1" applyBorder="1">
      <alignment vertical="center"/>
    </xf>
    <xf numFmtId="0" fontId="7" fillId="0" borderId="29" xfId="0" applyFont="1" applyFill="1" applyBorder="1">
      <alignment vertical="center"/>
    </xf>
    <xf numFmtId="0" fontId="7" fillId="0" borderId="4" xfId="0" applyFont="1" applyFill="1" applyBorder="1">
      <alignment vertical="center"/>
    </xf>
    <xf numFmtId="0" fontId="7" fillId="0" borderId="60" xfId="0" applyFont="1" applyFill="1" applyBorder="1">
      <alignment vertical="center"/>
    </xf>
    <xf numFmtId="0" fontId="7" fillId="0" borderId="13" xfId="0" applyFont="1" applyFill="1" applyBorder="1">
      <alignment vertical="center"/>
    </xf>
    <xf numFmtId="0" fontId="7" fillId="0" borderId="19" xfId="0" applyFont="1" applyFill="1" applyBorder="1">
      <alignment vertical="center"/>
    </xf>
    <xf numFmtId="176" fontId="26" fillId="6" borderId="28" xfId="0" applyNumberFormat="1" applyFont="1" applyFill="1" applyBorder="1">
      <alignment vertical="center"/>
    </xf>
    <xf numFmtId="176" fontId="26" fillId="6" borderId="4" xfId="0" applyNumberFormat="1" applyFont="1" applyFill="1" applyBorder="1">
      <alignment vertical="center"/>
    </xf>
    <xf numFmtId="176" fontId="26" fillId="6" borderId="13" xfId="0" applyNumberFormat="1" applyFont="1" applyFill="1" applyBorder="1">
      <alignment vertical="center"/>
    </xf>
    <xf numFmtId="0" fontId="0" fillId="0" borderId="0" xfId="0" applyFill="1" applyProtection="1">
      <alignment vertical="center"/>
      <protection locked="0"/>
    </xf>
    <xf numFmtId="0" fontId="17" fillId="0" borderId="0" xfId="0" applyFont="1" applyAlignment="1" applyProtection="1">
      <protection locked="0"/>
    </xf>
    <xf numFmtId="0" fontId="17" fillId="0" borderId="0" xfId="0" applyFont="1" applyProtection="1">
      <alignment vertical="center"/>
      <protection locked="0"/>
    </xf>
    <xf numFmtId="0" fontId="17" fillId="0" borderId="0" xfId="0" applyFont="1" applyFill="1" applyAlignment="1" applyProtection="1">
      <alignment vertical="center" wrapText="1"/>
      <protection locked="0"/>
    </xf>
    <xf numFmtId="0" fontId="17" fillId="0" borderId="0" xfId="0" applyFont="1" applyFill="1" applyAlignment="1" applyProtection="1">
      <alignment vertical="center"/>
      <protection locked="0"/>
    </xf>
    <xf numFmtId="0" fontId="0" fillId="0" borderId="0" xfId="0" applyAlignment="1" applyProtection="1">
      <alignment vertical="center" wrapText="1"/>
      <protection locked="0"/>
    </xf>
    <xf numFmtId="0" fontId="0" fillId="0" borderId="0" xfId="0" applyFill="1" applyAlignment="1" applyProtection="1">
      <alignment vertical="center"/>
      <protection locked="0"/>
    </xf>
    <xf numFmtId="0" fontId="0" fillId="0" borderId="0" xfId="0" applyFill="1" applyBorder="1" applyProtection="1">
      <alignment vertical="center"/>
      <protection locked="0"/>
    </xf>
    <xf numFmtId="0" fontId="9" fillId="4" borderId="20"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10" fillId="6"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31" fillId="0" borderId="0" xfId="2" applyFont="1">
      <alignment vertical="center"/>
    </xf>
    <xf numFmtId="0" fontId="30" fillId="0" borderId="0" xfId="2">
      <alignment vertical="center"/>
    </xf>
    <xf numFmtId="0" fontId="32" fillId="0" borderId="0" xfId="2" applyFont="1">
      <alignment vertical="center"/>
    </xf>
    <xf numFmtId="0" fontId="8" fillId="0" borderId="0" xfId="0" applyFont="1">
      <alignment vertical="center"/>
    </xf>
    <xf numFmtId="0" fontId="7" fillId="0" borderId="0" xfId="0" applyFont="1" applyAlignment="1">
      <alignment horizontal="right" vertical="center"/>
    </xf>
    <xf numFmtId="0" fontId="8" fillId="0" borderId="44" xfId="0" applyFont="1" applyBorder="1">
      <alignment vertical="center"/>
    </xf>
    <xf numFmtId="0" fontId="7" fillId="0" borderId="44" xfId="0" applyFont="1" applyBorder="1" applyAlignment="1">
      <alignment horizontal="center" vertical="center"/>
    </xf>
    <xf numFmtId="0" fontId="7" fillId="0" borderId="58" xfId="0" applyFont="1" applyBorder="1">
      <alignment vertical="center"/>
    </xf>
    <xf numFmtId="0" fontId="8" fillId="0" borderId="70" xfId="0" applyFont="1" applyBorder="1" applyAlignment="1">
      <alignment vertical="center"/>
    </xf>
    <xf numFmtId="0" fontId="8" fillId="0" borderId="59" xfId="0" applyFont="1" applyBorder="1" applyAlignment="1">
      <alignment vertical="center"/>
    </xf>
    <xf numFmtId="0" fontId="7" fillId="0" borderId="44" xfId="0" applyFont="1" applyBorder="1">
      <alignment vertical="center"/>
    </xf>
    <xf numFmtId="0" fontId="8" fillId="0" borderId="24" xfId="0" applyFont="1" applyBorder="1">
      <alignment vertical="center"/>
    </xf>
    <xf numFmtId="0" fontId="8" fillId="0" borderId="16" xfId="0" applyFont="1" applyBorder="1">
      <alignment vertical="center"/>
    </xf>
    <xf numFmtId="0" fontId="8" fillId="0" borderId="78" xfId="0" applyFont="1" applyBorder="1">
      <alignment vertical="center"/>
    </xf>
    <xf numFmtId="0" fontId="7" fillId="0" borderId="16" xfId="0" applyFont="1" applyBorder="1">
      <alignment vertical="center"/>
    </xf>
    <xf numFmtId="0" fontId="7" fillId="0" borderId="78" xfId="0" applyFont="1" applyBorder="1">
      <alignment vertical="center"/>
    </xf>
    <xf numFmtId="0" fontId="7" fillId="0" borderId="119" xfId="0" applyFont="1" applyBorder="1">
      <alignment vertical="center"/>
    </xf>
    <xf numFmtId="0" fontId="7" fillId="0" borderId="39" xfId="0" applyFont="1" applyBorder="1" applyAlignment="1">
      <alignment horizontal="center" vertical="center"/>
    </xf>
    <xf numFmtId="0" fontId="8" fillId="0" borderId="21" xfId="0" applyFont="1" applyBorder="1">
      <alignment vertical="center"/>
    </xf>
    <xf numFmtId="0" fontId="8" fillId="0" borderId="0" xfId="0" applyFont="1" applyBorder="1">
      <alignment vertical="center"/>
    </xf>
    <xf numFmtId="0" fontId="7" fillId="0" borderId="21" xfId="0" applyFont="1" applyBorder="1">
      <alignment vertical="center"/>
    </xf>
    <xf numFmtId="0" fontId="7" fillId="0" borderId="0" xfId="0" applyFont="1" applyBorder="1">
      <alignment vertical="center"/>
    </xf>
    <xf numFmtId="0" fontId="7" fillId="0" borderId="79" xfId="0" applyFont="1" applyBorder="1">
      <alignment vertical="center"/>
    </xf>
    <xf numFmtId="0" fontId="7" fillId="0" borderId="79" xfId="0" applyFont="1" applyBorder="1" applyAlignment="1">
      <alignment horizontal="right" vertical="center"/>
    </xf>
    <xf numFmtId="0" fontId="8" fillId="0" borderId="25" xfId="0" applyFont="1" applyBorder="1">
      <alignment vertical="center"/>
    </xf>
    <xf numFmtId="0" fontId="35" fillId="0" borderId="22" xfId="0" applyFont="1" applyBorder="1">
      <alignment vertical="center"/>
    </xf>
    <xf numFmtId="0" fontId="8" fillId="0" borderId="111" xfId="0" applyFont="1" applyBorder="1">
      <alignment vertical="center"/>
    </xf>
    <xf numFmtId="0" fontId="8" fillId="0" borderId="120" xfId="0" applyFont="1" applyBorder="1">
      <alignment vertical="center"/>
    </xf>
    <xf numFmtId="0" fontId="8" fillId="0" borderId="78" xfId="0" applyFont="1" applyBorder="1" applyAlignment="1">
      <alignment horizontal="center" vertical="center"/>
    </xf>
    <xf numFmtId="0" fontId="8" fillId="0" borderId="62" xfId="0" applyFont="1" applyBorder="1">
      <alignment vertical="center"/>
    </xf>
    <xf numFmtId="0" fontId="8" fillId="0" borderId="50" xfId="0" applyFont="1" applyBorder="1">
      <alignment vertical="center"/>
    </xf>
    <xf numFmtId="0" fontId="8" fillId="0" borderId="63" xfId="0" applyFont="1" applyBorder="1">
      <alignment vertical="center"/>
    </xf>
    <xf numFmtId="0" fontId="8" fillId="0" borderId="77" xfId="0" applyFont="1" applyBorder="1">
      <alignment vertical="center"/>
    </xf>
    <xf numFmtId="0" fontId="8" fillId="0" borderId="77" xfId="0" applyFont="1" applyBorder="1" applyAlignment="1">
      <alignment horizontal="right" vertical="center"/>
    </xf>
    <xf numFmtId="0" fontId="8" fillId="0" borderId="71" xfId="0" applyFont="1" applyBorder="1">
      <alignment vertical="center"/>
    </xf>
    <xf numFmtId="0" fontId="8" fillId="0" borderId="79" xfId="0" applyFont="1" applyBorder="1">
      <alignment vertical="center"/>
    </xf>
    <xf numFmtId="0" fontId="8" fillId="0" borderId="78" xfId="0" applyFont="1" applyBorder="1" applyAlignment="1">
      <alignment vertical="center"/>
    </xf>
    <xf numFmtId="0" fontId="8" fillId="0" borderId="78" xfId="0" applyFont="1" applyBorder="1" applyAlignment="1">
      <alignment horizontal="right" vertical="center"/>
    </xf>
    <xf numFmtId="0" fontId="7" fillId="0" borderId="21" xfId="0" applyFont="1" applyBorder="1" applyAlignment="1">
      <alignment horizontal="center" vertical="center"/>
    </xf>
    <xf numFmtId="0" fontId="7" fillId="0" borderId="22" xfId="0" applyFont="1" applyBorder="1">
      <alignment vertical="center"/>
    </xf>
    <xf numFmtId="0" fontId="7" fillId="0" borderId="0" xfId="0" applyFont="1" applyBorder="1" applyAlignment="1">
      <alignment horizontal="center" vertical="center"/>
    </xf>
    <xf numFmtId="0" fontId="7" fillId="0" borderId="111" xfId="0" applyFont="1" applyBorder="1">
      <alignment vertical="center"/>
    </xf>
    <xf numFmtId="0" fontId="8" fillId="0" borderId="75" xfId="0" applyFont="1" applyBorder="1">
      <alignment vertical="center"/>
    </xf>
    <xf numFmtId="0" fontId="8" fillId="0" borderId="61" xfId="0" applyFont="1" applyBorder="1">
      <alignment vertical="center"/>
    </xf>
    <xf numFmtId="0" fontId="8" fillId="0" borderId="76" xfId="0" applyFont="1" applyBorder="1">
      <alignment vertical="center"/>
    </xf>
    <xf numFmtId="0" fontId="8" fillId="0" borderId="64" xfId="0" applyFont="1" applyBorder="1">
      <alignment vertical="center"/>
    </xf>
    <xf numFmtId="0" fontId="8" fillId="0" borderId="124" xfId="0" applyFont="1" applyBorder="1">
      <alignment vertical="center"/>
    </xf>
    <xf numFmtId="0" fontId="8" fillId="0" borderId="72" xfId="0" applyFont="1" applyBorder="1">
      <alignment vertical="center"/>
    </xf>
    <xf numFmtId="0" fontId="36" fillId="0" borderId="0" xfId="2" applyFont="1">
      <alignment vertical="center"/>
    </xf>
    <xf numFmtId="0" fontId="24" fillId="0" borderId="0" xfId="2" applyFont="1">
      <alignment vertical="center"/>
    </xf>
    <xf numFmtId="0" fontId="24" fillId="0" borderId="0" xfId="2" applyFont="1" applyBorder="1">
      <alignment vertical="center"/>
    </xf>
    <xf numFmtId="0" fontId="37" fillId="0" borderId="0" xfId="2" applyFont="1" applyBorder="1">
      <alignment vertical="center"/>
    </xf>
    <xf numFmtId="0" fontId="24" fillId="0" borderId="0" xfId="2" applyFont="1" applyFill="1" applyBorder="1">
      <alignment vertical="center"/>
    </xf>
    <xf numFmtId="0" fontId="24" fillId="0" borderId="4" xfId="2" applyFont="1" applyBorder="1" applyAlignment="1">
      <alignment horizontal="center" vertical="center"/>
    </xf>
    <xf numFmtId="0" fontId="24" fillId="0" borderId="4" xfId="2" applyFont="1" applyBorder="1" applyAlignment="1">
      <alignment horizontal="center" vertical="center" wrapText="1"/>
    </xf>
    <xf numFmtId="0" fontId="24" fillId="0" borderId="4" xfId="2" applyFont="1" applyFill="1" applyBorder="1">
      <alignment vertical="center"/>
    </xf>
    <xf numFmtId="0" fontId="24" fillId="0" borderId="4" xfId="2" applyFont="1" applyFill="1" applyBorder="1" applyAlignment="1">
      <alignment horizontal="center" vertical="center"/>
    </xf>
    <xf numFmtId="0" fontId="24" fillId="0" borderId="4" xfId="2" applyFont="1" applyBorder="1">
      <alignment vertical="center"/>
    </xf>
    <xf numFmtId="0" fontId="30" fillId="0" borderId="0" xfId="2" applyBorder="1">
      <alignment vertical="center"/>
    </xf>
    <xf numFmtId="0" fontId="38" fillId="0" borderId="0" xfId="2" applyFont="1">
      <alignment vertical="center"/>
    </xf>
    <xf numFmtId="0" fontId="39" fillId="0" borderId="0" xfId="2" applyFont="1" applyBorder="1">
      <alignment vertical="center"/>
    </xf>
    <xf numFmtId="0" fontId="30" fillId="0" borderId="0" xfId="2" applyFill="1" applyBorder="1">
      <alignment vertical="center"/>
    </xf>
    <xf numFmtId="0" fontId="7" fillId="0" borderId="24" xfId="0" applyFont="1" applyBorder="1" applyAlignment="1">
      <alignment horizontal="center" vertical="center" wrapText="1"/>
    </xf>
    <xf numFmtId="0" fontId="7" fillId="0" borderId="39" xfId="0" applyFont="1" applyBorder="1" applyAlignment="1">
      <alignment horizontal="center" vertical="center"/>
    </xf>
    <xf numFmtId="0" fontId="7" fillId="0" borderId="16" xfId="0" applyFont="1" applyBorder="1" applyAlignment="1">
      <alignment vertical="center"/>
    </xf>
    <xf numFmtId="0" fontId="7" fillId="0" borderId="119" xfId="0" applyFont="1" applyBorder="1" applyAlignment="1">
      <alignment vertical="center"/>
    </xf>
    <xf numFmtId="0" fontId="7" fillId="0" borderId="21" xfId="0" applyFont="1" applyBorder="1" applyAlignment="1">
      <alignment vertical="center"/>
    </xf>
    <xf numFmtId="0" fontId="7" fillId="0" borderId="79" xfId="0" applyFont="1" applyBorder="1" applyAlignment="1">
      <alignment vertical="center"/>
    </xf>
    <xf numFmtId="0" fontId="7" fillId="0" borderId="22" xfId="0" applyFont="1" applyBorder="1" applyAlignment="1">
      <alignment vertical="center"/>
    </xf>
    <xf numFmtId="0" fontId="7" fillId="0" borderId="120" xfId="0" applyFont="1" applyBorder="1" applyAlignment="1">
      <alignment vertical="center"/>
    </xf>
    <xf numFmtId="0" fontId="8" fillId="0" borderId="0" xfId="0" applyFont="1" applyBorder="1" applyAlignment="1">
      <alignment horizontal="center" vertical="center"/>
    </xf>
    <xf numFmtId="0" fontId="8" fillId="0" borderId="79"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35" fillId="0" borderId="78" xfId="0" applyFont="1" applyBorder="1" applyAlignment="1">
      <alignment horizontal="right" vertical="center"/>
    </xf>
    <xf numFmtId="0" fontId="35" fillId="0" borderId="119" xfId="0" applyFont="1" applyBorder="1" applyAlignment="1">
      <alignment horizontal="right" vertical="center"/>
    </xf>
    <xf numFmtId="0" fontId="35" fillId="0" borderId="111" xfId="0" applyFont="1" applyBorder="1" applyAlignment="1">
      <alignment horizontal="right" vertical="center"/>
    </xf>
    <xf numFmtId="0" fontId="35" fillId="0" borderId="120" xfId="0" applyFont="1" applyBorder="1" applyAlignment="1">
      <alignment horizontal="righ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78" xfId="0" applyFont="1" applyBorder="1" applyAlignment="1">
      <alignment horizontal="right" vertical="center"/>
    </xf>
    <xf numFmtId="0" fontId="8" fillId="0" borderId="111" xfId="0" applyFont="1" applyBorder="1" applyAlignment="1">
      <alignment horizontal="right" vertical="center"/>
    </xf>
    <xf numFmtId="0" fontId="7" fillId="0" borderId="25" xfId="0" applyFont="1" applyBorder="1" applyAlignment="1">
      <alignment horizontal="center" vertical="center"/>
    </xf>
    <xf numFmtId="0" fontId="8" fillId="0" borderId="50" xfId="0" applyFont="1" applyBorder="1" applyAlignment="1">
      <alignment horizontal="center" vertical="center"/>
    </xf>
    <xf numFmtId="0" fontId="7" fillId="0" borderId="24" xfId="0" applyFont="1" applyBorder="1" applyAlignment="1">
      <alignment horizontal="center" vertical="center"/>
    </xf>
    <xf numFmtId="0" fontId="8" fillId="0" borderId="0" xfId="0" applyFont="1" applyBorder="1" applyAlignment="1">
      <alignment horizontal="right" vertical="center"/>
    </xf>
    <xf numFmtId="0" fontId="8" fillId="0" borderId="78" xfId="0" applyFont="1" applyBorder="1" applyAlignment="1">
      <alignment horizontal="center" vertical="center"/>
    </xf>
    <xf numFmtId="0" fontId="8" fillId="0" borderId="111" xfId="0" applyFont="1" applyBorder="1" applyAlignment="1">
      <alignment horizontal="center" vertical="center"/>
    </xf>
    <xf numFmtId="0" fontId="33" fillId="0" borderId="0" xfId="0" applyFont="1" applyAlignment="1">
      <alignment horizontal="center" vertical="center"/>
    </xf>
    <xf numFmtId="0" fontId="8" fillId="0" borderId="52" xfId="0" applyFont="1" applyBorder="1" applyAlignment="1">
      <alignment horizontal="center" vertical="center"/>
    </xf>
    <xf numFmtId="0" fontId="8" fillId="0" borderId="44" xfId="0" applyFont="1" applyBorder="1" applyAlignment="1">
      <alignment horizontal="center" vertical="center"/>
    </xf>
    <xf numFmtId="0" fontId="34" fillId="0" borderId="70" xfId="0" applyFont="1" applyBorder="1" applyAlignment="1">
      <alignment horizontal="right" vertical="center"/>
    </xf>
    <xf numFmtId="0" fontId="8" fillId="0" borderId="69" xfId="0" applyFont="1" applyBorder="1" applyAlignment="1">
      <alignment horizontal="right" vertical="center"/>
    </xf>
    <xf numFmtId="0" fontId="8" fillId="0" borderId="10" xfId="0" applyFont="1" applyBorder="1" applyAlignment="1">
      <alignment horizontal="center" vertical="center" wrapText="1"/>
    </xf>
    <xf numFmtId="0" fontId="8" fillId="0" borderId="41" xfId="0" applyFont="1" applyBorder="1" applyAlignment="1">
      <alignment horizontal="center" vertical="center"/>
    </xf>
    <xf numFmtId="0" fontId="8" fillId="0" borderId="1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50" xfId="0" applyFont="1" applyBorder="1" applyAlignment="1">
      <alignment horizontal="center" vertical="center"/>
    </xf>
    <xf numFmtId="0" fontId="8" fillId="0" borderId="16" xfId="0" applyFont="1" applyBorder="1" applyAlignment="1">
      <alignment horizontal="center" vertical="center" wrapText="1"/>
    </xf>
    <xf numFmtId="0" fontId="8" fillId="0" borderId="119" xfId="0" applyFont="1" applyBorder="1" applyAlignment="1">
      <alignment horizontal="center" vertical="center"/>
    </xf>
    <xf numFmtId="0" fontId="8" fillId="0" borderId="21" xfId="0" applyFont="1" applyBorder="1" applyAlignment="1">
      <alignment horizontal="center" vertical="center"/>
    </xf>
    <xf numFmtId="0" fontId="8" fillId="0" borderId="120" xfId="0" applyFont="1" applyBorder="1" applyAlignment="1">
      <alignment horizontal="center" vertical="center"/>
    </xf>
    <xf numFmtId="0" fontId="24" fillId="0" borderId="4" xfId="2" applyFont="1" applyBorder="1" applyAlignment="1">
      <alignment vertical="center" wrapText="1"/>
    </xf>
    <xf numFmtId="0" fontId="24" fillId="0" borderId="15" xfId="2" applyFont="1" applyBorder="1" applyAlignment="1">
      <alignment horizontal="center" vertical="center"/>
    </xf>
    <xf numFmtId="0" fontId="24" fillId="0" borderId="77" xfId="2" applyFont="1" applyBorder="1" applyAlignment="1">
      <alignment horizontal="center" vertical="center"/>
    </xf>
    <xf numFmtId="0" fontId="24" fillId="0" borderId="61" xfId="2" applyFont="1" applyBorder="1" applyAlignment="1">
      <alignment horizontal="center" vertical="center"/>
    </xf>
    <xf numFmtId="0" fontId="30" fillId="0" borderId="0" xfId="2" applyBorder="1" applyAlignment="1">
      <alignment vertical="center" wrapText="1"/>
    </xf>
    <xf numFmtId="0" fontId="0" fillId="0" borderId="0" xfId="0" applyAlignment="1">
      <alignment vertical="center" wrapText="1"/>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27" xfId="1" applyFont="1" applyFill="1" applyBorder="1" applyAlignment="1">
      <alignment horizontal="center" vertical="center"/>
    </xf>
    <xf numFmtId="0" fontId="7" fillId="0" borderId="65" xfId="1" applyFont="1" applyFill="1" applyBorder="1" applyAlignment="1">
      <alignment horizontal="center" vertical="center"/>
    </xf>
    <xf numFmtId="0" fontId="7" fillId="0" borderId="67" xfId="1" applyFont="1" applyFill="1" applyBorder="1" applyAlignment="1">
      <alignment horizontal="center" vertical="center"/>
    </xf>
    <xf numFmtId="0" fontId="7" fillId="0" borderId="66" xfId="1" applyFont="1" applyFill="1" applyBorder="1" applyAlignment="1">
      <alignment horizontal="center" vertical="center"/>
    </xf>
    <xf numFmtId="0" fontId="8" fillId="0" borderId="27" xfId="1" applyFont="1" applyFill="1" applyBorder="1" applyAlignment="1">
      <alignment horizontal="center" vertical="center" textRotation="255"/>
    </xf>
    <xf numFmtId="0" fontId="8" fillId="0" borderId="51" xfId="1" applyFont="1" applyFill="1" applyBorder="1" applyAlignment="1">
      <alignment horizontal="center" vertical="center" textRotation="255"/>
    </xf>
    <xf numFmtId="0" fontId="8" fillId="0" borderId="18" xfId="1" applyFont="1"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13" xfId="0" applyFill="1" applyBorder="1" applyAlignment="1">
      <alignment horizontal="center" vertical="center" textRotation="255"/>
    </xf>
    <xf numFmtId="0" fontId="9" fillId="0" borderId="35" xfId="0" applyFont="1" applyFill="1" applyBorder="1" applyAlignment="1">
      <alignment horizontal="center" vertical="center" textRotation="255" wrapText="1"/>
    </xf>
    <xf numFmtId="0" fontId="9" fillId="0" borderId="41" xfId="0" applyFont="1" applyFill="1" applyBorder="1" applyAlignment="1">
      <alignment horizontal="center" vertical="center" textRotation="255" wrapText="1"/>
    </xf>
    <xf numFmtId="0" fontId="9" fillId="0" borderId="42" xfId="0" applyFont="1" applyFill="1" applyBorder="1" applyAlignment="1">
      <alignment horizontal="center" vertical="center" textRotation="255" wrapText="1"/>
    </xf>
    <xf numFmtId="0" fontId="6" fillId="0" borderId="68" xfId="1" applyFont="1" applyFill="1" applyBorder="1" applyAlignment="1">
      <alignment horizontal="center" vertical="center"/>
    </xf>
    <xf numFmtId="0" fontId="6" fillId="0" borderId="59"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69" xfId="1" applyFont="1" applyFill="1" applyBorder="1" applyAlignment="1">
      <alignment horizontal="center" vertical="center"/>
    </xf>
    <xf numFmtId="0" fontId="17" fillId="0" borderId="0" xfId="0" applyFont="1" applyFill="1" applyAlignment="1" applyProtection="1">
      <alignment vertical="center" wrapText="1"/>
      <protection locked="0"/>
    </xf>
    <xf numFmtId="0" fontId="8" fillId="0" borderId="11"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9" fillId="0" borderId="58" xfId="0" applyFont="1" applyFill="1" applyBorder="1" applyAlignment="1">
      <alignment vertical="center" wrapText="1"/>
    </xf>
    <xf numFmtId="0" fontId="9" fillId="0" borderId="69" xfId="0" applyFont="1" applyFill="1" applyBorder="1" applyAlignment="1">
      <alignment vertical="center" wrapText="1"/>
    </xf>
    <xf numFmtId="0" fontId="9" fillId="0" borderId="15" xfId="0" applyFont="1" applyFill="1" applyBorder="1" applyAlignment="1">
      <alignment vertical="center" wrapText="1"/>
    </xf>
    <xf numFmtId="0" fontId="9" fillId="0" borderId="71" xfId="0" applyFont="1" applyFill="1" applyBorder="1" applyAlignment="1">
      <alignment vertical="center" wrapText="1"/>
    </xf>
    <xf numFmtId="0" fontId="18" fillId="0" borderId="0" xfId="1" applyFont="1" applyFill="1" applyBorder="1" applyAlignment="1">
      <alignment horizontal="center" vertical="center"/>
    </xf>
    <xf numFmtId="0" fontId="9" fillId="0" borderId="37" xfId="0" applyFont="1" applyFill="1" applyBorder="1" applyAlignment="1">
      <alignment horizontal="center" vertical="center" textRotation="255" wrapText="1"/>
    </xf>
    <xf numFmtId="0" fontId="9" fillId="0" borderId="39"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7" fillId="0" borderId="49"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6" xfId="1" applyFont="1" applyFill="1" applyBorder="1" applyAlignment="1">
      <alignment horizontal="center" vertical="center"/>
    </xf>
    <xf numFmtId="0" fontId="9" fillId="0" borderId="61" xfId="0" applyFont="1" applyFill="1" applyBorder="1" applyAlignment="1">
      <alignment vertical="center" wrapText="1"/>
    </xf>
    <xf numFmtId="0" fontId="9" fillId="0" borderId="16" xfId="0" applyFont="1" applyFill="1" applyBorder="1" applyAlignment="1">
      <alignment vertical="center" wrapText="1"/>
    </xf>
    <xf numFmtId="0" fontId="9" fillId="0" borderId="62" xfId="0" applyFont="1" applyFill="1" applyBorder="1" applyAlignment="1">
      <alignment vertical="center" wrapText="1"/>
    </xf>
    <xf numFmtId="0" fontId="8" fillId="0" borderId="21" xfId="1" applyFont="1" applyFill="1" applyBorder="1" applyAlignment="1">
      <alignment horizontal="center" vertical="center" textRotation="255"/>
    </xf>
    <xf numFmtId="0" fontId="8" fillId="0" borderId="0" xfId="1" applyFont="1" applyFill="1" applyBorder="1" applyAlignment="1">
      <alignment horizontal="center" vertical="center" textRotation="255"/>
    </xf>
    <xf numFmtId="0" fontId="8" fillId="0" borderId="50" xfId="1" applyFont="1" applyFill="1" applyBorder="1" applyAlignment="1">
      <alignment horizontal="center" vertical="center" textRotation="255"/>
    </xf>
    <xf numFmtId="0" fontId="14" fillId="0" borderId="65"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6" fillId="0" borderId="0" xfId="1" applyFont="1" applyFill="1" applyBorder="1" applyAlignment="1">
      <alignment horizontal="center" vertical="center"/>
    </xf>
    <xf numFmtId="0" fontId="8" fillId="0" borderId="53" xfId="1" applyFont="1" applyFill="1" applyBorder="1" applyAlignment="1">
      <alignment horizontal="center" vertical="center"/>
    </xf>
    <xf numFmtId="0" fontId="8" fillId="0" borderId="45" xfId="1" applyFont="1" applyFill="1" applyBorder="1" applyAlignment="1">
      <alignment horizontal="center" vertical="center"/>
    </xf>
    <xf numFmtId="0" fontId="9" fillId="0" borderId="36"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22" xfId="0" applyFont="1" applyFill="1" applyBorder="1" applyAlignment="1">
      <alignment vertical="center" wrapText="1"/>
    </xf>
    <xf numFmtId="0" fontId="9" fillId="0" borderId="63" xfId="0" applyFont="1" applyFill="1" applyBorder="1" applyAlignment="1">
      <alignment vertical="center" wrapText="1"/>
    </xf>
    <xf numFmtId="0" fontId="8" fillId="0" borderId="75" xfId="1" applyFont="1" applyFill="1" applyBorder="1" applyAlignment="1">
      <alignment horizontal="center" vertical="center" textRotation="255"/>
    </xf>
    <xf numFmtId="0" fontId="8" fillId="0" borderId="76" xfId="1" applyFont="1" applyFill="1" applyBorder="1" applyAlignment="1">
      <alignment horizontal="center" vertical="center" textRotation="255"/>
    </xf>
    <xf numFmtId="0" fontId="8" fillId="0" borderId="65" xfId="1" applyFont="1" applyFill="1" applyBorder="1" applyAlignment="1">
      <alignment horizontal="center" vertical="center"/>
    </xf>
    <xf numFmtId="0" fontId="8" fillId="0" borderId="67" xfId="1" applyFont="1" applyFill="1" applyBorder="1" applyAlignment="1">
      <alignment horizontal="center" vertical="center"/>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0" fontId="18" fillId="0" borderId="79" xfId="1" applyFont="1" applyFill="1" applyBorder="1" applyAlignment="1">
      <alignment horizontal="center" vertical="center"/>
    </xf>
    <xf numFmtId="0" fontId="18" fillId="0" borderId="45" xfId="1" applyFont="1" applyFill="1" applyBorder="1" applyAlignment="1">
      <alignment horizontal="center" vertical="center"/>
    </xf>
    <xf numFmtId="0" fontId="18" fillId="0" borderId="56" xfId="1" applyFont="1" applyFill="1" applyBorder="1" applyAlignment="1">
      <alignment horizontal="center" vertical="center"/>
    </xf>
    <xf numFmtId="0" fontId="8" fillId="0" borderId="52" xfId="1" applyFont="1" applyFill="1" applyBorder="1" applyAlignment="1">
      <alignment horizontal="center" vertical="center" textRotation="255"/>
    </xf>
    <xf numFmtId="0" fontId="8" fillId="0" borderId="80" xfId="1" applyFont="1" applyFill="1" applyBorder="1" applyAlignment="1">
      <alignment horizontal="center" vertical="center" textRotation="255"/>
    </xf>
    <xf numFmtId="0" fontId="8" fillId="0" borderId="53" xfId="1" applyFont="1" applyFill="1" applyBorder="1" applyAlignment="1">
      <alignment horizontal="center" vertical="center" textRotation="255"/>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0" xfId="0" applyFont="1" applyFill="1" applyBorder="1" applyAlignment="1">
      <alignment vertical="center" wrapText="1"/>
    </xf>
    <xf numFmtId="0" fontId="9" fillId="0" borderId="48" xfId="0" applyFont="1" applyFill="1" applyBorder="1" applyAlignment="1">
      <alignment vertical="center" wrapText="1"/>
    </xf>
    <xf numFmtId="0" fontId="9" fillId="0" borderId="72" xfId="0" applyFont="1" applyFill="1" applyBorder="1" applyAlignment="1">
      <alignment vertical="center" wrapText="1"/>
    </xf>
    <xf numFmtId="0" fontId="6" fillId="0" borderId="44" xfId="1" applyFont="1" applyFill="1" applyBorder="1" applyAlignment="1">
      <alignment horizontal="center" vertical="center"/>
    </xf>
    <xf numFmtId="0" fontId="6" fillId="0" borderId="73" xfId="1" applyFont="1" applyFill="1" applyBorder="1" applyAlignment="1">
      <alignment horizontal="center" vertical="center"/>
    </xf>
    <xf numFmtId="0" fontId="6" fillId="0" borderId="45" xfId="1" applyFont="1" applyFill="1" applyBorder="1" applyAlignment="1">
      <alignment horizontal="center" vertical="center"/>
    </xf>
    <xf numFmtId="0" fontId="6" fillId="0" borderId="74"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14" xfId="1" applyFont="1" applyFill="1" applyBorder="1" applyAlignment="1">
      <alignment horizontal="center" vertical="center"/>
    </xf>
    <xf numFmtId="0" fontId="9" fillId="0" borderId="70" xfId="0" applyFont="1" applyFill="1" applyBorder="1" applyAlignment="1">
      <alignment vertical="center" wrapText="1"/>
    </xf>
    <xf numFmtId="0" fontId="6" fillId="0" borderId="70" xfId="1" applyFont="1" applyFill="1" applyBorder="1" applyAlignment="1">
      <alignment horizontal="center" vertical="center"/>
    </xf>
    <xf numFmtId="0" fontId="27" fillId="6" borderId="4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9" fillId="4" borderId="65"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4" borderId="66" xfId="0" applyFont="1" applyFill="1" applyBorder="1" applyAlignment="1" applyProtection="1">
      <alignment horizontal="center" vertical="center" wrapText="1"/>
      <protection locked="0"/>
    </xf>
    <xf numFmtId="0" fontId="9" fillId="0" borderId="65"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8" fillId="0" borderId="38"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38" xfId="1" applyFont="1" applyFill="1" applyBorder="1" applyAlignment="1">
      <alignment horizontal="center" vertical="center" textRotation="255"/>
    </xf>
    <xf numFmtId="0" fontId="8" fillId="0" borderId="44" xfId="1" applyFont="1" applyFill="1" applyBorder="1" applyAlignment="1">
      <alignment horizontal="center" vertical="center" textRotation="255"/>
    </xf>
    <xf numFmtId="0" fontId="8" fillId="0" borderId="49" xfId="1" applyFont="1" applyFill="1" applyBorder="1" applyAlignment="1">
      <alignment horizontal="center" vertical="center" textRotation="255"/>
    </xf>
    <xf numFmtId="0" fontId="9" fillId="0" borderId="59" xfId="0" applyFont="1" applyFill="1" applyBorder="1" applyAlignment="1">
      <alignment vertical="center" wrapText="1"/>
    </xf>
    <xf numFmtId="0" fontId="7" fillId="0" borderId="43" xfId="0" applyFont="1" applyFill="1" applyBorder="1" applyAlignment="1">
      <alignment vertical="top" wrapText="1"/>
    </xf>
    <xf numFmtId="0" fontId="7" fillId="0" borderId="26" xfId="0" applyFont="1" applyFill="1" applyBorder="1" applyAlignment="1">
      <alignment vertical="top" wrapText="1"/>
    </xf>
    <xf numFmtId="0" fontId="7" fillId="0" borderId="36" xfId="0" applyFont="1" applyFill="1" applyBorder="1" applyAlignment="1">
      <alignment vertical="top" wrapText="1"/>
    </xf>
    <xf numFmtId="0" fontId="14" fillId="0" borderId="27" xfId="0" applyFont="1" applyBorder="1" applyAlignment="1">
      <alignment horizontal="center" vertical="center" textRotation="255"/>
    </xf>
    <xf numFmtId="0" fontId="14" fillId="0" borderId="51"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27" xfId="1"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51" xfId="0" applyFont="1" applyBorder="1">
      <alignment vertical="center"/>
    </xf>
    <xf numFmtId="0" fontId="2" fillId="0" borderId="18" xfId="0" applyFont="1" applyBorder="1">
      <alignment vertical="center"/>
    </xf>
    <xf numFmtId="0" fontId="16" fillId="0" borderId="45" xfId="1" applyFont="1" applyFill="1" applyBorder="1" applyAlignment="1">
      <alignment horizontal="center" vertical="center"/>
    </xf>
    <xf numFmtId="0" fontId="6" fillId="0" borderId="37" xfId="1" applyFont="1" applyFill="1" applyBorder="1" applyAlignment="1">
      <alignment horizontal="center" vertical="center" textRotation="255"/>
    </xf>
    <xf numFmtId="0" fontId="6" fillId="0" borderId="39" xfId="1" applyFont="1" applyFill="1" applyBorder="1" applyAlignment="1">
      <alignment horizontal="center" vertical="center" textRotation="255"/>
    </xf>
    <xf numFmtId="0" fontId="6" fillId="0" borderId="40" xfId="1" applyFont="1" applyFill="1" applyBorder="1" applyAlignment="1">
      <alignment horizontal="center" vertical="center" textRotation="255"/>
    </xf>
    <xf numFmtId="0" fontId="6" fillId="0" borderId="81" xfId="1" applyFont="1" applyFill="1" applyBorder="1" applyAlignment="1">
      <alignment horizontal="center" vertical="center" textRotation="255"/>
    </xf>
    <xf numFmtId="0" fontId="6" fillId="0" borderId="82" xfId="1" applyFont="1" applyFill="1" applyBorder="1" applyAlignment="1">
      <alignment horizontal="center" vertical="center" textRotation="255"/>
    </xf>
    <xf numFmtId="0" fontId="6" fillId="0" borderId="83" xfId="1" applyFont="1" applyFill="1" applyBorder="1" applyAlignment="1">
      <alignment horizontal="center" vertical="center" textRotation="255"/>
    </xf>
    <xf numFmtId="0" fontId="7" fillId="0" borderId="10" xfId="1" applyFont="1" applyFill="1" applyBorder="1" applyAlignment="1">
      <alignment horizontal="center" vertical="center"/>
    </xf>
    <xf numFmtId="0" fontId="7" fillId="0" borderId="16" xfId="1" applyFont="1" applyFill="1" applyBorder="1" applyAlignment="1">
      <alignment horizontal="center" vertical="center"/>
    </xf>
    <xf numFmtId="0" fontId="20" fillId="0" borderId="115" xfId="0" applyFont="1" applyFill="1" applyBorder="1" applyAlignment="1">
      <alignment horizontal="center" vertical="center" wrapText="1"/>
    </xf>
    <xf numFmtId="0" fontId="20" fillId="0" borderId="116" xfId="0"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70" xfId="1" applyFont="1" applyFill="1" applyBorder="1" applyAlignment="1">
      <alignment horizontal="center" vertical="center"/>
    </xf>
    <xf numFmtId="0" fontId="7" fillId="0" borderId="69" xfId="1" applyFont="1" applyFill="1" applyBorder="1" applyAlignment="1">
      <alignment horizontal="center" vertical="center"/>
    </xf>
    <xf numFmtId="0" fontId="12" fillId="0" borderId="37" xfId="0" applyFont="1" applyFill="1" applyBorder="1" applyAlignment="1">
      <alignment horizontal="center" vertical="center" textRotation="255"/>
    </xf>
    <xf numFmtId="0" fontId="12" fillId="0" borderId="39" xfId="0" applyFont="1" applyFill="1" applyBorder="1" applyAlignment="1">
      <alignment horizontal="center" vertical="center" textRotation="255"/>
    </xf>
    <xf numFmtId="0" fontId="12" fillId="0" borderId="40" xfId="0" applyFont="1" applyFill="1" applyBorder="1" applyAlignment="1">
      <alignment horizontal="center" vertical="center" textRotation="255"/>
    </xf>
    <xf numFmtId="0" fontId="14" fillId="0" borderId="52" xfId="1" applyFont="1" applyBorder="1" applyAlignment="1">
      <alignment horizontal="center" vertical="center" textRotation="255"/>
    </xf>
    <xf numFmtId="0" fontId="2" fillId="0" borderId="80" xfId="0" applyFont="1" applyBorder="1" applyAlignment="1">
      <alignment horizontal="center" vertical="center" textRotation="255"/>
    </xf>
    <xf numFmtId="0" fontId="2" fillId="0" borderId="53" xfId="0" applyFont="1" applyBorder="1" applyAlignment="1">
      <alignment horizontal="center" vertical="center" textRotation="255"/>
    </xf>
    <xf numFmtId="0" fontId="14" fillId="0" borderId="100" xfId="0" applyFont="1" applyBorder="1" applyAlignment="1">
      <alignment horizontal="center" vertical="center" textRotation="255"/>
    </xf>
    <xf numFmtId="0" fontId="2" fillId="0" borderId="101" xfId="0" applyFont="1" applyBorder="1">
      <alignment vertical="center"/>
    </xf>
    <xf numFmtId="0" fontId="2" fillId="0" borderId="102" xfId="0" applyFont="1" applyBorder="1">
      <alignment vertical="center"/>
    </xf>
    <xf numFmtId="0" fontId="11" fillId="0" borderId="37" xfId="1" applyFont="1" applyFill="1" applyBorder="1" applyAlignment="1">
      <alignment horizontal="center" vertical="center" textRotation="255"/>
    </xf>
    <xf numFmtId="0" fontId="11" fillId="0" borderId="39" xfId="1" applyFont="1" applyFill="1" applyBorder="1" applyAlignment="1">
      <alignment horizontal="center" vertical="center" textRotation="255"/>
    </xf>
    <xf numFmtId="0" fontId="11" fillId="0" borderId="40" xfId="1" applyFont="1" applyFill="1" applyBorder="1" applyAlignment="1">
      <alignment horizontal="center" vertical="center" textRotation="255"/>
    </xf>
    <xf numFmtId="0" fontId="14" fillId="0" borderId="52" xfId="0" applyFont="1" applyBorder="1" applyAlignment="1">
      <alignment horizontal="center" vertical="center" textRotation="255"/>
    </xf>
    <xf numFmtId="0" fontId="2" fillId="0" borderId="80" xfId="0" applyFont="1" applyBorder="1">
      <alignment vertical="center"/>
    </xf>
    <xf numFmtId="0" fontId="2" fillId="0" borderId="53" xfId="0" applyFont="1" applyBorder="1">
      <alignment vertical="center"/>
    </xf>
    <xf numFmtId="0" fontId="8" fillId="0" borderId="39" xfId="1" applyFont="1" applyFill="1" applyBorder="1" applyAlignment="1">
      <alignment horizontal="center" vertical="center" textRotation="255"/>
    </xf>
    <xf numFmtId="0" fontId="0" fillId="0" borderId="0" xfId="0" applyAlignment="1" applyProtection="1">
      <alignment vertical="center" wrapText="1"/>
      <protection locked="0"/>
    </xf>
    <xf numFmtId="0" fontId="14" fillId="0" borderId="101" xfId="0" applyFont="1" applyBorder="1" applyAlignment="1">
      <alignment horizontal="center" vertical="center" textRotation="255"/>
    </xf>
    <xf numFmtId="0" fontId="14" fillId="0" borderId="102" xfId="0" applyFont="1" applyBorder="1" applyAlignment="1">
      <alignment horizontal="center" vertical="center" textRotation="255"/>
    </xf>
    <xf numFmtId="0" fontId="14" fillId="0" borderId="80" xfId="0" applyFont="1" applyBorder="1" applyAlignment="1">
      <alignment horizontal="center" vertical="center" textRotation="255"/>
    </xf>
    <xf numFmtId="0" fontId="14" fillId="0" borderId="53" xfId="0" applyFont="1" applyBorder="1" applyAlignment="1">
      <alignment horizontal="center" vertical="center" textRotation="255"/>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cellXfs>
  <cellStyles count="3">
    <cellStyle name="標準" xfId="0" builtinId="0"/>
    <cellStyle name="標準 2 2" xfId="2"/>
    <cellStyle name="標準_教育目標jabee"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必修科目</a:t>
            </a:r>
          </a:p>
        </c:rich>
      </c:tx>
      <c:overlay val="0"/>
    </c:title>
    <c:autoTitleDeleted val="0"/>
    <c:plotArea>
      <c:layout/>
      <c:barChart>
        <c:barDir val="col"/>
        <c:grouping val="clustered"/>
        <c:varyColors val="0"/>
        <c:ser>
          <c:idx val="1"/>
          <c:order val="0"/>
          <c:tx>
            <c:strRef>
              <c:f>累積グラフ!$D$99</c:f>
              <c:strCache>
                <c:ptCount val="1"/>
                <c:pt idx="0">
                  <c:v>累積取得単位数</c:v>
                </c:pt>
              </c:strCache>
            </c:strRef>
          </c:tx>
          <c:invertIfNegative val="0"/>
          <c:cat>
            <c:strRef>
              <c:f>累積グラフ!$B$100:$B$107</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累積グラフ!$D$100:$D$107</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0163840"/>
        <c:axId val="96170368"/>
      </c:barChart>
      <c:catAx>
        <c:axId val="90163840"/>
        <c:scaling>
          <c:orientation val="minMax"/>
        </c:scaling>
        <c:delete val="0"/>
        <c:axPos val="b"/>
        <c:numFmt formatCode="General" sourceLinked="1"/>
        <c:majorTickMark val="out"/>
        <c:minorTickMark val="none"/>
        <c:tickLblPos val="nextTo"/>
        <c:txPr>
          <a:bodyPr/>
          <a:lstStyle/>
          <a:p>
            <a:pPr>
              <a:defRPr sz="800"/>
            </a:pPr>
            <a:endParaRPr lang="ja-JP"/>
          </a:p>
        </c:txPr>
        <c:crossAx val="96170368"/>
        <c:crosses val="autoZero"/>
        <c:auto val="1"/>
        <c:lblAlgn val="ctr"/>
        <c:lblOffset val="100"/>
        <c:noMultiLvlLbl val="0"/>
      </c:catAx>
      <c:valAx>
        <c:axId val="96170368"/>
        <c:scaling>
          <c:orientation val="minMax"/>
          <c:max val="60"/>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0163840"/>
        <c:crosses val="autoZero"/>
        <c:crossBetween val="between"/>
        <c:majorUnit val="5"/>
      </c:valAx>
    </c:plotArea>
    <c:plotVisOnly val="1"/>
    <c:dispBlanksAs val="gap"/>
    <c:showDLblsOverMax val="0"/>
  </c:chart>
  <c:printSettings>
    <c:headerFooter/>
    <c:pageMargins b="0.75" l="0.7" r="0.7" t="0.75" header="0.3" footer="0.3"/>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基礎教育科目</a:t>
            </a:r>
          </a:p>
        </c:rich>
      </c:tx>
      <c:overlay val="0"/>
    </c:title>
    <c:autoTitleDeleted val="0"/>
    <c:plotArea>
      <c:layout/>
      <c:barChart>
        <c:barDir val="col"/>
        <c:grouping val="clustered"/>
        <c:varyColors val="0"/>
        <c:ser>
          <c:idx val="1"/>
          <c:order val="0"/>
          <c:tx>
            <c:strRef>
              <c:f>累積グラフ!$C$66</c:f>
              <c:strCache>
                <c:ptCount val="1"/>
                <c:pt idx="0">
                  <c:v>単独必修科目</c:v>
                </c:pt>
              </c:strCache>
            </c:strRef>
          </c:tx>
          <c:invertIfNegative val="0"/>
          <c:cat>
            <c:strRef>
              <c:f>累積グラフ!$B$100:$B$107</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累積グラフ!$D$68:$D$75</c:f>
              <c:numCache>
                <c:formatCode>General</c:formatCode>
                <c:ptCount val="8"/>
                <c:pt idx="0">
                  <c:v>0</c:v>
                </c:pt>
                <c:pt idx="1">
                  <c:v>0</c:v>
                </c:pt>
                <c:pt idx="2">
                  <c:v>0</c:v>
                </c:pt>
                <c:pt idx="3">
                  <c:v>0</c:v>
                </c:pt>
                <c:pt idx="4">
                  <c:v>0</c:v>
                </c:pt>
                <c:pt idx="5">
                  <c:v>0</c:v>
                </c:pt>
                <c:pt idx="6">
                  <c:v>0</c:v>
                </c:pt>
                <c:pt idx="7">
                  <c:v>0</c:v>
                </c:pt>
              </c:numCache>
            </c:numRef>
          </c:val>
        </c:ser>
        <c:ser>
          <c:idx val="0"/>
          <c:order val="1"/>
          <c:tx>
            <c:strRef>
              <c:f>累積グラフ!$E$66</c:f>
              <c:strCache>
                <c:ptCount val="1"/>
                <c:pt idx="0">
                  <c:v>選択必修科目</c:v>
                </c:pt>
              </c:strCache>
            </c:strRef>
          </c:tx>
          <c:invertIfNegative val="0"/>
          <c:val>
            <c:numRef>
              <c:f>累積グラフ!$F$68:$F$75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6657408"/>
        <c:axId val="96658944"/>
      </c:barChart>
      <c:catAx>
        <c:axId val="96657408"/>
        <c:scaling>
          <c:orientation val="minMax"/>
        </c:scaling>
        <c:delete val="0"/>
        <c:axPos val="b"/>
        <c:numFmt formatCode="General" sourceLinked="1"/>
        <c:majorTickMark val="out"/>
        <c:minorTickMark val="none"/>
        <c:tickLblPos val="nextTo"/>
        <c:txPr>
          <a:bodyPr/>
          <a:lstStyle/>
          <a:p>
            <a:pPr>
              <a:defRPr sz="800"/>
            </a:pPr>
            <a:endParaRPr lang="ja-JP"/>
          </a:p>
        </c:txPr>
        <c:crossAx val="96658944"/>
        <c:crosses val="autoZero"/>
        <c:auto val="1"/>
        <c:lblAlgn val="ctr"/>
        <c:lblOffset val="100"/>
        <c:noMultiLvlLbl val="0"/>
      </c:catAx>
      <c:valAx>
        <c:axId val="96658944"/>
        <c:scaling>
          <c:orientation val="minMax"/>
          <c:max val="15"/>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6657408"/>
        <c:crosses val="autoZero"/>
        <c:crossBetween val="between"/>
        <c:majorUnit val="5"/>
      </c:valAx>
    </c:plotArea>
    <c:legend>
      <c:legendPos val="t"/>
      <c:overlay val="0"/>
    </c:legend>
    <c:plotVisOnly val="1"/>
    <c:dispBlanksAs val="gap"/>
    <c:showDLblsOverMax val="0"/>
  </c:chart>
  <c:printSettings>
    <c:headerFooter/>
    <c:pageMargins b="0.75" l="0.7" r="0.7" t="0.75" header="0.3" footer="0.3"/>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選択科目</a:t>
            </a:r>
            <a:r>
              <a:rPr lang="en-US" altLang="ja-JP"/>
              <a:t>A</a:t>
            </a:r>
            <a:r>
              <a:rPr lang="ja-JP" altLang="en-US"/>
              <a:t>群</a:t>
            </a:r>
            <a:endParaRPr lang="en-US" altLang="ja-JP"/>
          </a:p>
        </c:rich>
      </c:tx>
      <c:overlay val="0"/>
    </c:title>
    <c:autoTitleDeleted val="0"/>
    <c:plotArea>
      <c:layout/>
      <c:barChart>
        <c:barDir val="col"/>
        <c:grouping val="clustered"/>
        <c:varyColors val="0"/>
        <c:ser>
          <c:idx val="1"/>
          <c:order val="0"/>
          <c:tx>
            <c:strRef>
              <c:f>累積グラフ!$D$128</c:f>
              <c:strCache>
                <c:ptCount val="1"/>
                <c:pt idx="0">
                  <c:v>累積取得単位数</c:v>
                </c:pt>
              </c:strCache>
            </c:strRef>
          </c:tx>
          <c:invertIfNegative val="0"/>
          <c:cat>
            <c:strRef>
              <c:f>累積グラフ!$B$129:$B$136</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累積グラフ!$D$129:$D$136</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3262208"/>
        <c:axId val="93263744"/>
      </c:barChart>
      <c:catAx>
        <c:axId val="93262208"/>
        <c:scaling>
          <c:orientation val="minMax"/>
        </c:scaling>
        <c:delete val="0"/>
        <c:axPos val="b"/>
        <c:numFmt formatCode="General" sourceLinked="1"/>
        <c:majorTickMark val="out"/>
        <c:minorTickMark val="none"/>
        <c:tickLblPos val="nextTo"/>
        <c:txPr>
          <a:bodyPr/>
          <a:lstStyle/>
          <a:p>
            <a:pPr>
              <a:defRPr sz="800"/>
            </a:pPr>
            <a:endParaRPr lang="ja-JP"/>
          </a:p>
        </c:txPr>
        <c:crossAx val="93263744"/>
        <c:crosses val="autoZero"/>
        <c:auto val="1"/>
        <c:lblAlgn val="ctr"/>
        <c:lblOffset val="100"/>
        <c:noMultiLvlLbl val="0"/>
      </c:catAx>
      <c:valAx>
        <c:axId val="93263744"/>
        <c:scaling>
          <c:orientation val="minMax"/>
          <c:max val="7"/>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3262208"/>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選択科目</a:t>
            </a:r>
            <a:r>
              <a:rPr lang="en-US" altLang="ja-JP"/>
              <a:t>B</a:t>
            </a:r>
            <a:r>
              <a:rPr lang="ja-JP" altLang="en-US"/>
              <a:t>群</a:t>
            </a:r>
          </a:p>
        </c:rich>
      </c:tx>
      <c:overlay val="0"/>
    </c:title>
    <c:autoTitleDeleted val="0"/>
    <c:plotArea>
      <c:layout/>
      <c:barChart>
        <c:barDir val="col"/>
        <c:grouping val="clustered"/>
        <c:varyColors val="0"/>
        <c:ser>
          <c:idx val="1"/>
          <c:order val="0"/>
          <c:tx>
            <c:strRef>
              <c:f>累積グラフ!$D$146</c:f>
              <c:strCache>
                <c:ptCount val="1"/>
                <c:pt idx="0">
                  <c:v>累積取得単位数</c:v>
                </c:pt>
              </c:strCache>
            </c:strRef>
          </c:tx>
          <c:invertIfNegative val="0"/>
          <c:cat>
            <c:strRef>
              <c:f>累積グラフ!$B$147:$B$154</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累積グラフ!$D$147:$D$154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3288320"/>
        <c:axId val="93289856"/>
      </c:barChart>
      <c:catAx>
        <c:axId val="93288320"/>
        <c:scaling>
          <c:orientation val="minMax"/>
        </c:scaling>
        <c:delete val="0"/>
        <c:axPos val="b"/>
        <c:numFmt formatCode="General" sourceLinked="1"/>
        <c:majorTickMark val="out"/>
        <c:minorTickMark val="none"/>
        <c:tickLblPos val="nextTo"/>
        <c:txPr>
          <a:bodyPr/>
          <a:lstStyle/>
          <a:p>
            <a:pPr>
              <a:defRPr sz="800"/>
            </a:pPr>
            <a:endParaRPr lang="ja-JP"/>
          </a:p>
        </c:txPr>
        <c:crossAx val="93289856"/>
        <c:crosses val="autoZero"/>
        <c:auto val="1"/>
        <c:lblAlgn val="ctr"/>
        <c:lblOffset val="100"/>
        <c:noMultiLvlLbl val="0"/>
      </c:catAx>
      <c:valAx>
        <c:axId val="93289856"/>
        <c:scaling>
          <c:orientation val="minMax"/>
          <c:max val="20"/>
          <c:min val="0"/>
        </c:scaling>
        <c:delete val="0"/>
        <c:axPos val="l"/>
        <c:majorGridlines/>
        <c:title>
          <c:tx>
            <c:rich>
              <a:bodyPr rot="0" vert="wordArtVertRtl"/>
              <a:lstStyle/>
              <a:p>
                <a:pPr>
                  <a:defRPr/>
                </a:pPr>
                <a:r>
                  <a:rPr lang="ja-JP" altLang="ja-JP" sz="1000" b="1" i="0" u="none" strike="noStrike" baseline="0">
                    <a:effectLst/>
                  </a:rPr>
                  <a:t>累積取得単位数</a:t>
                </a:r>
                <a:endParaRPr lang="ja-JP" altLang="en-US"/>
              </a:p>
            </c:rich>
          </c:tx>
          <c:overlay val="0"/>
        </c:title>
        <c:numFmt formatCode="General" sourceLinked="1"/>
        <c:majorTickMark val="out"/>
        <c:minorTickMark val="none"/>
        <c:tickLblPos val="nextTo"/>
        <c:crossAx val="93288320"/>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選択科目</a:t>
            </a:r>
            <a:r>
              <a:rPr lang="en-US" altLang="ja-JP"/>
              <a:t>C</a:t>
            </a:r>
            <a:r>
              <a:rPr lang="ja-JP" altLang="en-US"/>
              <a:t>群</a:t>
            </a:r>
          </a:p>
        </c:rich>
      </c:tx>
      <c:overlay val="0"/>
    </c:title>
    <c:autoTitleDeleted val="0"/>
    <c:plotArea>
      <c:layout/>
      <c:barChart>
        <c:barDir val="col"/>
        <c:grouping val="clustered"/>
        <c:varyColors val="0"/>
        <c:ser>
          <c:idx val="1"/>
          <c:order val="0"/>
          <c:tx>
            <c:strRef>
              <c:f>累積グラフ!$D$164</c:f>
              <c:strCache>
                <c:ptCount val="1"/>
                <c:pt idx="0">
                  <c:v>累積取得単位数</c:v>
                </c:pt>
              </c:strCache>
            </c:strRef>
          </c:tx>
          <c:invertIfNegative val="0"/>
          <c:cat>
            <c:strRef>
              <c:f>累積グラフ!$B$165:$B$172</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累積グラフ!$D$165:$D$172</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3322624"/>
        <c:axId val="96019584"/>
      </c:barChart>
      <c:catAx>
        <c:axId val="93322624"/>
        <c:scaling>
          <c:orientation val="minMax"/>
        </c:scaling>
        <c:delete val="0"/>
        <c:axPos val="b"/>
        <c:numFmt formatCode="General" sourceLinked="1"/>
        <c:majorTickMark val="out"/>
        <c:minorTickMark val="none"/>
        <c:tickLblPos val="nextTo"/>
        <c:txPr>
          <a:bodyPr/>
          <a:lstStyle/>
          <a:p>
            <a:pPr>
              <a:defRPr sz="800"/>
            </a:pPr>
            <a:endParaRPr lang="ja-JP"/>
          </a:p>
        </c:txPr>
        <c:crossAx val="96019584"/>
        <c:crosses val="autoZero"/>
        <c:auto val="1"/>
        <c:lblAlgn val="ctr"/>
        <c:lblOffset val="100"/>
        <c:noMultiLvlLbl val="0"/>
      </c:catAx>
      <c:valAx>
        <c:axId val="96019584"/>
        <c:scaling>
          <c:orientation val="minMax"/>
          <c:max val="8"/>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3322624"/>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選択科目</a:t>
            </a:r>
            <a:r>
              <a:rPr lang="en-US" altLang="ja-JP"/>
              <a:t>D</a:t>
            </a:r>
            <a:r>
              <a:rPr lang="ja-JP" altLang="en-US"/>
              <a:t>群</a:t>
            </a:r>
          </a:p>
        </c:rich>
      </c:tx>
      <c:overlay val="0"/>
    </c:title>
    <c:autoTitleDeleted val="0"/>
    <c:plotArea>
      <c:layout/>
      <c:barChart>
        <c:barDir val="col"/>
        <c:grouping val="clustered"/>
        <c:varyColors val="0"/>
        <c:ser>
          <c:idx val="1"/>
          <c:order val="0"/>
          <c:tx>
            <c:strRef>
              <c:f>累積グラフ!$D$182</c:f>
              <c:strCache>
                <c:ptCount val="1"/>
                <c:pt idx="0">
                  <c:v>累積取得単位数</c:v>
                </c:pt>
              </c:strCache>
            </c:strRef>
          </c:tx>
          <c:invertIfNegative val="0"/>
          <c:cat>
            <c:strRef>
              <c:f>累積グラフ!$B$183:$B$190</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累積グラフ!$D$183:$D$190</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6044544"/>
        <c:axId val="96046080"/>
      </c:barChart>
      <c:catAx>
        <c:axId val="96044544"/>
        <c:scaling>
          <c:orientation val="minMax"/>
        </c:scaling>
        <c:delete val="0"/>
        <c:axPos val="b"/>
        <c:numFmt formatCode="General" sourceLinked="1"/>
        <c:majorTickMark val="out"/>
        <c:minorTickMark val="none"/>
        <c:tickLblPos val="nextTo"/>
        <c:txPr>
          <a:bodyPr/>
          <a:lstStyle/>
          <a:p>
            <a:pPr>
              <a:defRPr sz="800"/>
            </a:pPr>
            <a:endParaRPr lang="ja-JP"/>
          </a:p>
        </c:txPr>
        <c:crossAx val="96046080"/>
        <c:crosses val="autoZero"/>
        <c:auto val="1"/>
        <c:lblAlgn val="ctr"/>
        <c:lblOffset val="100"/>
        <c:noMultiLvlLbl val="0"/>
      </c:catAx>
      <c:valAx>
        <c:axId val="96046080"/>
        <c:scaling>
          <c:orientation val="minMax"/>
          <c:max val="25"/>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6044544"/>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累積グラフ!$D$201</c:f>
              <c:strCache>
                <c:ptCount val="1"/>
                <c:pt idx="0">
                  <c:v>累積取得単位数</c:v>
                </c:pt>
              </c:strCache>
            </c:strRef>
          </c:tx>
          <c:invertIfNegative val="0"/>
          <c:cat>
            <c:strRef>
              <c:f>累積グラフ!$B$202:$B$209</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累積グラフ!$D$202:$D$209</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6058368"/>
        <c:axId val="96060160"/>
      </c:barChart>
      <c:catAx>
        <c:axId val="96058368"/>
        <c:scaling>
          <c:orientation val="minMax"/>
        </c:scaling>
        <c:delete val="0"/>
        <c:axPos val="b"/>
        <c:numFmt formatCode="General" sourceLinked="1"/>
        <c:majorTickMark val="out"/>
        <c:minorTickMark val="none"/>
        <c:tickLblPos val="nextTo"/>
        <c:txPr>
          <a:bodyPr/>
          <a:lstStyle/>
          <a:p>
            <a:pPr>
              <a:defRPr sz="800"/>
            </a:pPr>
            <a:endParaRPr lang="ja-JP"/>
          </a:p>
        </c:txPr>
        <c:crossAx val="96060160"/>
        <c:crosses val="autoZero"/>
        <c:auto val="1"/>
        <c:lblAlgn val="ctr"/>
        <c:lblOffset val="100"/>
        <c:noMultiLvlLbl val="0"/>
      </c:catAx>
      <c:valAx>
        <c:axId val="96060160"/>
        <c:scaling>
          <c:orientation val="minMax"/>
          <c:max val="130"/>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605836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累積グラフ!$D$233</c:f>
              <c:strCache>
                <c:ptCount val="1"/>
                <c:pt idx="0">
                  <c:v>累積GPA</c:v>
                </c:pt>
              </c:strCache>
            </c:strRef>
          </c:tx>
          <c:invertIfNegative val="0"/>
          <c:cat>
            <c:strRef>
              <c:f>累積グラフ!$B$234:$B$241</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累積グラフ!$D$234:$D$241</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6567296"/>
        <c:axId val="96568832"/>
      </c:barChart>
      <c:catAx>
        <c:axId val="96567296"/>
        <c:scaling>
          <c:orientation val="minMax"/>
        </c:scaling>
        <c:delete val="0"/>
        <c:axPos val="b"/>
        <c:numFmt formatCode="General" sourceLinked="1"/>
        <c:majorTickMark val="out"/>
        <c:minorTickMark val="none"/>
        <c:tickLblPos val="nextTo"/>
        <c:txPr>
          <a:bodyPr/>
          <a:lstStyle/>
          <a:p>
            <a:pPr>
              <a:defRPr sz="800"/>
            </a:pPr>
            <a:endParaRPr lang="ja-JP"/>
          </a:p>
        </c:txPr>
        <c:crossAx val="96568832"/>
        <c:crosses val="autoZero"/>
        <c:auto val="1"/>
        <c:lblAlgn val="ctr"/>
        <c:lblOffset val="100"/>
        <c:noMultiLvlLbl val="0"/>
      </c:catAx>
      <c:valAx>
        <c:axId val="96568832"/>
        <c:scaling>
          <c:orientation val="minMax"/>
          <c:max val="4"/>
          <c:min val="0"/>
        </c:scaling>
        <c:delete val="0"/>
        <c:axPos val="l"/>
        <c:majorGridlines/>
        <c:title>
          <c:tx>
            <c:rich>
              <a:bodyPr rot="0" vert="wordArtVertRtl"/>
              <a:lstStyle/>
              <a:p>
                <a:pPr>
                  <a:defRPr/>
                </a:pPr>
                <a:r>
                  <a:rPr lang="ja-JP" altLang="en-US"/>
                  <a:t>累積</a:t>
                </a:r>
                <a:r>
                  <a:rPr lang="en-US" altLang="ja-JP"/>
                  <a:t>GPA</a:t>
                </a:r>
                <a:endParaRPr lang="ja-JP" altLang="en-US"/>
              </a:p>
            </c:rich>
          </c:tx>
          <c:overlay val="0"/>
        </c:title>
        <c:numFmt formatCode="General" sourceLinked="1"/>
        <c:majorTickMark val="out"/>
        <c:minorTickMark val="none"/>
        <c:tickLblPos val="nextTo"/>
        <c:crossAx val="96567296"/>
        <c:crosses val="autoZero"/>
        <c:crossBetween val="between"/>
        <c:majorUnit val="0.5"/>
      </c:valAx>
    </c:plotArea>
    <c:plotVisOnly val="1"/>
    <c:dispBlanksAs val="gap"/>
    <c:showDLblsOverMax val="0"/>
  </c:chart>
  <c:printSettings>
    <c:headerFooter/>
    <c:pageMargins b="0.75" l="0.7" r="0.7" t="0.75" header="0.3" footer="0.3"/>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共通教育科目（選択科目）</a:t>
            </a:r>
          </a:p>
        </c:rich>
      </c:tx>
      <c:overlay val="0"/>
    </c:title>
    <c:autoTitleDeleted val="0"/>
    <c:plotArea>
      <c:layout/>
      <c:barChart>
        <c:barDir val="col"/>
        <c:grouping val="clustered"/>
        <c:varyColors val="0"/>
        <c:ser>
          <c:idx val="1"/>
          <c:order val="0"/>
          <c:tx>
            <c:strRef>
              <c:f>累積グラフ!$C$4</c:f>
              <c:strCache>
                <c:ptCount val="1"/>
                <c:pt idx="0">
                  <c:v>a 実践・判断・精神力</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累積グラフ!$D$6:$D$13</c:f>
              <c:numCache>
                <c:formatCode>General</c:formatCode>
                <c:ptCount val="8"/>
                <c:pt idx="0">
                  <c:v>0</c:v>
                </c:pt>
                <c:pt idx="1">
                  <c:v>0</c:v>
                </c:pt>
                <c:pt idx="2">
                  <c:v>0</c:v>
                </c:pt>
                <c:pt idx="3">
                  <c:v>0</c:v>
                </c:pt>
                <c:pt idx="4">
                  <c:v>0</c:v>
                </c:pt>
                <c:pt idx="5">
                  <c:v>0</c:v>
                </c:pt>
                <c:pt idx="6">
                  <c:v>0</c:v>
                </c:pt>
                <c:pt idx="7">
                  <c:v>0</c:v>
                </c:pt>
              </c:numCache>
            </c:numRef>
          </c:val>
        </c:ser>
        <c:ser>
          <c:idx val="0"/>
          <c:order val="1"/>
          <c:tx>
            <c:strRef>
              <c:f>累積グラフ!$E$4</c:f>
              <c:strCache>
                <c:ptCount val="1"/>
                <c:pt idx="0">
                  <c:v>b 知力（人文・社会科学）</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累積グラフ!$F$6:$F$13</c:f>
              <c:numCache>
                <c:formatCode>General</c:formatCode>
                <c:ptCount val="8"/>
                <c:pt idx="0">
                  <c:v>0</c:v>
                </c:pt>
                <c:pt idx="1">
                  <c:v>0</c:v>
                </c:pt>
                <c:pt idx="2">
                  <c:v>0</c:v>
                </c:pt>
                <c:pt idx="3">
                  <c:v>0</c:v>
                </c:pt>
                <c:pt idx="4">
                  <c:v>0</c:v>
                </c:pt>
                <c:pt idx="5">
                  <c:v>0</c:v>
                </c:pt>
                <c:pt idx="6">
                  <c:v>0</c:v>
                </c:pt>
                <c:pt idx="7">
                  <c:v>0</c:v>
                </c:pt>
              </c:numCache>
            </c:numRef>
          </c:val>
        </c:ser>
        <c:ser>
          <c:idx val="2"/>
          <c:order val="2"/>
          <c:tx>
            <c:strRef>
              <c:f>累積グラフ!$G$4</c:f>
              <c:strCache>
                <c:ptCount val="1"/>
                <c:pt idx="0">
                  <c:v>c 知力（自然科学）</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累積グラフ!$H$6:$H$13</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6594176"/>
        <c:axId val="96604160"/>
      </c:barChart>
      <c:catAx>
        <c:axId val="96594176"/>
        <c:scaling>
          <c:orientation val="minMax"/>
        </c:scaling>
        <c:delete val="0"/>
        <c:axPos val="b"/>
        <c:numFmt formatCode="General" sourceLinked="1"/>
        <c:majorTickMark val="out"/>
        <c:minorTickMark val="none"/>
        <c:tickLblPos val="nextTo"/>
        <c:txPr>
          <a:bodyPr/>
          <a:lstStyle/>
          <a:p>
            <a:pPr>
              <a:defRPr sz="800"/>
            </a:pPr>
            <a:endParaRPr lang="ja-JP"/>
          </a:p>
        </c:txPr>
        <c:crossAx val="96604160"/>
        <c:crosses val="autoZero"/>
        <c:auto val="1"/>
        <c:lblAlgn val="ctr"/>
        <c:lblOffset val="100"/>
        <c:noMultiLvlLbl val="0"/>
      </c:catAx>
      <c:valAx>
        <c:axId val="96604160"/>
        <c:scaling>
          <c:orientation val="minMax"/>
          <c:max val="10"/>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6594176"/>
        <c:crosses val="autoZero"/>
        <c:crossBetween val="between"/>
        <c:majorUnit val="1"/>
      </c:valAx>
    </c:plotArea>
    <c:legend>
      <c:legendPos val="t"/>
      <c:overlay val="0"/>
    </c:legend>
    <c:plotVisOnly val="1"/>
    <c:dispBlanksAs val="gap"/>
    <c:showDLblsOverMax val="0"/>
  </c:chart>
  <c:printSettings>
    <c:headerFooter/>
    <c:pageMargins b="0.75" l="0.7" r="0.7" t="0.75" header="0.3" footer="0.3"/>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共通教育科目（選択必修科目）</a:t>
            </a:r>
          </a:p>
        </c:rich>
      </c:tx>
      <c:overlay val="0"/>
    </c:title>
    <c:autoTitleDeleted val="0"/>
    <c:plotArea>
      <c:layout/>
      <c:barChart>
        <c:barDir val="col"/>
        <c:grouping val="clustered"/>
        <c:varyColors val="0"/>
        <c:ser>
          <c:idx val="1"/>
          <c:order val="0"/>
          <c:tx>
            <c:strRef>
              <c:f>累積グラフ!$C$35</c:f>
              <c:strCache>
                <c:ptCount val="1"/>
                <c:pt idx="0">
                  <c:v>d 身体力</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累積グラフ!$D$37:$D$44</c:f>
              <c:numCache>
                <c:formatCode>General</c:formatCode>
                <c:ptCount val="8"/>
                <c:pt idx="0">
                  <c:v>0</c:v>
                </c:pt>
                <c:pt idx="1">
                  <c:v>0</c:v>
                </c:pt>
                <c:pt idx="2">
                  <c:v>0</c:v>
                </c:pt>
                <c:pt idx="3">
                  <c:v>0</c:v>
                </c:pt>
                <c:pt idx="4">
                  <c:v>0</c:v>
                </c:pt>
                <c:pt idx="5">
                  <c:v>0</c:v>
                </c:pt>
                <c:pt idx="6">
                  <c:v>0</c:v>
                </c:pt>
                <c:pt idx="7">
                  <c:v>0</c:v>
                </c:pt>
              </c:numCache>
            </c:numRef>
          </c:val>
        </c:ser>
        <c:ser>
          <c:idx val="0"/>
          <c:order val="1"/>
          <c:tx>
            <c:strRef>
              <c:f>累積グラフ!$E$35</c:f>
              <c:strCache>
                <c:ptCount val="1"/>
                <c:pt idx="0">
                  <c:v>e コミュニケーション力</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累積グラフ!$F$37:$F$44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6642176"/>
        <c:axId val="96643712"/>
      </c:barChart>
      <c:catAx>
        <c:axId val="96642176"/>
        <c:scaling>
          <c:orientation val="minMax"/>
        </c:scaling>
        <c:delete val="0"/>
        <c:axPos val="b"/>
        <c:numFmt formatCode="General" sourceLinked="1"/>
        <c:majorTickMark val="out"/>
        <c:minorTickMark val="none"/>
        <c:tickLblPos val="nextTo"/>
        <c:txPr>
          <a:bodyPr/>
          <a:lstStyle/>
          <a:p>
            <a:pPr>
              <a:defRPr sz="800"/>
            </a:pPr>
            <a:endParaRPr lang="ja-JP"/>
          </a:p>
        </c:txPr>
        <c:crossAx val="96643712"/>
        <c:crosses val="autoZero"/>
        <c:auto val="1"/>
        <c:lblAlgn val="ctr"/>
        <c:lblOffset val="100"/>
        <c:noMultiLvlLbl val="0"/>
      </c:catAx>
      <c:valAx>
        <c:axId val="96643712"/>
        <c:scaling>
          <c:orientation val="minMax"/>
          <c:max val="15"/>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6642176"/>
        <c:crosses val="autoZero"/>
        <c:crossBetween val="between"/>
        <c:majorUnit val="5"/>
      </c:valAx>
    </c:plotArea>
    <c:legend>
      <c:legendPos val="t"/>
      <c:overlay val="0"/>
    </c:legend>
    <c:plotVisOnly val="1"/>
    <c:dispBlanksAs val="gap"/>
    <c:showDLblsOverMax val="0"/>
  </c:chart>
  <c:printSettings>
    <c:headerFooter/>
    <c:pageMargins b="0.75" l="0.7" r="0.7" t="0.75" header="0.3" footer="0.3"/>
    <c:pageSetup paperSize="9" orientation="landscape" horizontalDpi="300" verticalDpi="300"/>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xdr:row>
          <xdr:rowOff>295275</xdr:rowOff>
        </xdr:from>
        <xdr:to>
          <xdr:col>11</xdr:col>
          <xdr:colOff>0</xdr:colOff>
          <xdr:row>3</xdr:row>
          <xdr:rowOff>9525</xdr:rowOff>
        </xdr:to>
        <xdr:sp macro="" textlink="">
          <xdr:nvSpPr>
            <xdr:cNvPr id="1050" name="CommandButton1"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xdr:row>
          <xdr:rowOff>295275</xdr:rowOff>
        </xdr:from>
        <xdr:to>
          <xdr:col>11</xdr:col>
          <xdr:colOff>9525</xdr:colOff>
          <xdr:row>3</xdr:row>
          <xdr:rowOff>9525</xdr:rowOff>
        </xdr:to>
        <xdr:sp macro="" textlink="">
          <xdr:nvSpPr>
            <xdr:cNvPr id="3073" name="CommandButton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457200</xdr:colOff>
      <xdr:row>96</xdr:row>
      <xdr:rowOff>152400</xdr:rowOff>
    </xdr:from>
    <xdr:to>
      <xdr:col>14</xdr:col>
      <xdr:colOff>85725</xdr:colOff>
      <xdr:row>122</xdr:row>
      <xdr:rowOff>0</xdr:rowOff>
    </xdr:to>
    <xdr:graphicFrame macro="">
      <xdr:nvGraphicFramePr>
        <xdr:cNvPr id="10650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125</xdr:row>
      <xdr:rowOff>161925</xdr:rowOff>
    </xdr:from>
    <xdr:to>
      <xdr:col>14</xdr:col>
      <xdr:colOff>95250</xdr:colOff>
      <xdr:row>141</xdr:row>
      <xdr:rowOff>104775</xdr:rowOff>
    </xdr:to>
    <xdr:graphicFrame macro="">
      <xdr:nvGraphicFramePr>
        <xdr:cNvPr id="106501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143</xdr:row>
      <xdr:rowOff>152400</xdr:rowOff>
    </xdr:from>
    <xdr:to>
      <xdr:col>14</xdr:col>
      <xdr:colOff>104775</xdr:colOff>
      <xdr:row>159</xdr:row>
      <xdr:rowOff>95250</xdr:rowOff>
    </xdr:to>
    <xdr:graphicFrame macro="">
      <xdr:nvGraphicFramePr>
        <xdr:cNvPr id="106501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476250</xdr:colOff>
      <xdr:row>161</xdr:row>
      <xdr:rowOff>152400</xdr:rowOff>
    </xdr:from>
    <xdr:to>
      <xdr:col>14</xdr:col>
      <xdr:colOff>104775</xdr:colOff>
      <xdr:row>177</xdr:row>
      <xdr:rowOff>95250</xdr:rowOff>
    </xdr:to>
    <xdr:graphicFrame macro="">
      <xdr:nvGraphicFramePr>
        <xdr:cNvPr id="106501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476250</xdr:colOff>
      <xdr:row>179</xdr:row>
      <xdr:rowOff>171450</xdr:rowOff>
    </xdr:from>
    <xdr:to>
      <xdr:col>14</xdr:col>
      <xdr:colOff>104775</xdr:colOff>
      <xdr:row>195</xdr:row>
      <xdr:rowOff>114300</xdr:rowOff>
    </xdr:to>
    <xdr:graphicFrame macro="">
      <xdr:nvGraphicFramePr>
        <xdr:cNvPr id="106501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466725</xdr:colOff>
      <xdr:row>199</xdr:row>
      <xdr:rowOff>0</xdr:rowOff>
    </xdr:from>
    <xdr:to>
      <xdr:col>14</xdr:col>
      <xdr:colOff>95250</xdr:colOff>
      <xdr:row>223</xdr:row>
      <xdr:rowOff>133350</xdr:rowOff>
    </xdr:to>
    <xdr:graphicFrame macro="">
      <xdr:nvGraphicFramePr>
        <xdr:cNvPr id="106501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457200</xdr:colOff>
      <xdr:row>231</xdr:row>
      <xdr:rowOff>9525</xdr:rowOff>
    </xdr:from>
    <xdr:to>
      <xdr:col>14</xdr:col>
      <xdr:colOff>85725</xdr:colOff>
      <xdr:row>246</xdr:row>
      <xdr:rowOff>133350</xdr:rowOff>
    </xdr:to>
    <xdr:graphicFrame macro="">
      <xdr:nvGraphicFramePr>
        <xdr:cNvPr id="106501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161925</xdr:colOff>
      <xdr:row>14</xdr:row>
      <xdr:rowOff>38100</xdr:rowOff>
    </xdr:from>
    <xdr:to>
      <xdr:col>7</xdr:col>
      <xdr:colOff>228600</xdr:colOff>
      <xdr:row>30</xdr:row>
      <xdr:rowOff>38100</xdr:rowOff>
    </xdr:to>
    <xdr:graphicFrame macro="">
      <xdr:nvGraphicFramePr>
        <xdr:cNvPr id="106501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161925</xdr:colOff>
      <xdr:row>45</xdr:row>
      <xdr:rowOff>38100</xdr:rowOff>
    </xdr:from>
    <xdr:to>
      <xdr:col>7</xdr:col>
      <xdr:colOff>228600</xdr:colOff>
      <xdr:row>61</xdr:row>
      <xdr:rowOff>38100</xdr:rowOff>
    </xdr:to>
    <xdr:graphicFrame macro="">
      <xdr:nvGraphicFramePr>
        <xdr:cNvPr id="106501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152400</xdr:colOff>
      <xdr:row>76</xdr:row>
      <xdr:rowOff>0</xdr:rowOff>
    </xdr:from>
    <xdr:to>
      <xdr:col>7</xdr:col>
      <xdr:colOff>219075</xdr:colOff>
      <xdr:row>92</xdr:row>
      <xdr:rowOff>9525</xdr:rowOff>
    </xdr:to>
    <xdr:graphicFrame macro="">
      <xdr:nvGraphicFramePr>
        <xdr:cNvPr id="10650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2:B34"/>
  <sheetViews>
    <sheetView view="pageBreakPreview" zoomScale="115" zoomScaleNormal="100" zoomScaleSheetLayoutView="115" workbookViewId="0"/>
  </sheetViews>
  <sheetFormatPr defaultRowHeight="13.5" x14ac:dyDescent="0.15"/>
  <cols>
    <col min="1" max="16384" width="9" style="350"/>
  </cols>
  <sheetData>
    <row r="12" spans="2:2" ht="32.25" x14ac:dyDescent="0.15">
      <c r="B12" s="349" t="s">
        <v>263</v>
      </c>
    </row>
    <row r="32" spans="2:2" ht="39.75" customHeight="1" x14ac:dyDescent="0.15">
      <c r="B32" s="351" t="s">
        <v>264</v>
      </c>
    </row>
    <row r="33" spans="2:2" ht="39.75" customHeight="1" x14ac:dyDescent="0.15">
      <c r="B33" s="351" t="s">
        <v>265</v>
      </c>
    </row>
    <row r="34" spans="2:2" ht="39.75" customHeight="1" x14ac:dyDescent="0.15">
      <c r="B34" s="351" t="s">
        <v>266</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3"/>
  <sheetViews>
    <sheetView view="pageBreakPreview" zoomScale="85" zoomScaleNormal="100" zoomScaleSheetLayoutView="85" workbookViewId="0">
      <selection sqref="A1:J1"/>
    </sheetView>
  </sheetViews>
  <sheetFormatPr defaultRowHeight="13.5" x14ac:dyDescent="0.15"/>
  <cols>
    <col min="1" max="1" width="10.875" style="352" customWidth="1"/>
    <col min="2" max="2" width="8.25" style="352" customWidth="1"/>
    <col min="3" max="3" width="8.75" style="352" customWidth="1"/>
    <col min="4" max="4" width="8.625" style="352" customWidth="1"/>
    <col min="5" max="5" width="8" style="352" customWidth="1"/>
    <col min="6" max="6" width="10" style="352" customWidth="1"/>
    <col min="7" max="7" width="8.125" style="352" customWidth="1"/>
    <col min="8" max="8" width="11.625" style="352" customWidth="1"/>
    <col min="9" max="9" width="11.75" style="352" customWidth="1"/>
    <col min="10" max="10" width="10.25" style="352" customWidth="1"/>
    <col min="11" max="256" width="9" style="352"/>
    <col min="257" max="257" width="10.875" style="352" customWidth="1"/>
    <col min="258" max="258" width="8.25" style="352" customWidth="1"/>
    <col min="259" max="259" width="8.75" style="352" customWidth="1"/>
    <col min="260" max="260" width="8.625" style="352" customWidth="1"/>
    <col min="261" max="261" width="8" style="352" customWidth="1"/>
    <col min="262" max="262" width="10" style="352" customWidth="1"/>
    <col min="263" max="263" width="8.125" style="352" customWidth="1"/>
    <col min="264" max="264" width="11.625" style="352" customWidth="1"/>
    <col min="265" max="265" width="11.75" style="352" customWidth="1"/>
    <col min="266" max="266" width="10.25" style="352" customWidth="1"/>
    <col min="267" max="512" width="9" style="352"/>
    <col min="513" max="513" width="10.875" style="352" customWidth="1"/>
    <col min="514" max="514" width="8.25" style="352" customWidth="1"/>
    <col min="515" max="515" width="8.75" style="352" customWidth="1"/>
    <col min="516" max="516" width="8.625" style="352" customWidth="1"/>
    <col min="517" max="517" width="8" style="352" customWidth="1"/>
    <col min="518" max="518" width="10" style="352" customWidth="1"/>
    <col min="519" max="519" width="8.125" style="352" customWidth="1"/>
    <col min="520" max="520" width="11.625" style="352" customWidth="1"/>
    <col min="521" max="521" width="11.75" style="352" customWidth="1"/>
    <col min="522" max="522" width="10.25" style="352" customWidth="1"/>
    <col min="523" max="768" width="9" style="352"/>
    <col min="769" max="769" width="10.875" style="352" customWidth="1"/>
    <col min="770" max="770" width="8.25" style="352" customWidth="1"/>
    <col min="771" max="771" width="8.75" style="352" customWidth="1"/>
    <col min="772" max="772" width="8.625" style="352" customWidth="1"/>
    <col min="773" max="773" width="8" style="352" customWidth="1"/>
    <col min="774" max="774" width="10" style="352" customWidth="1"/>
    <col min="775" max="775" width="8.125" style="352" customWidth="1"/>
    <col min="776" max="776" width="11.625" style="352" customWidth="1"/>
    <col min="777" max="777" width="11.75" style="352" customWidth="1"/>
    <col min="778" max="778" width="10.25" style="352" customWidth="1"/>
    <col min="779" max="1024" width="9" style="352"/>
    <col min="1025" max="1025" width="10.875" style="352" customWidth="1"/>
    <col min="1026" max="1026" width="8.25" style="352" customWidth="1"/>
    <col min="1027" max="1027" width="8.75" style="352" customWidth="1"/>
    <col min="1028" max="1028" width="8.625" style="352" customWidth="1"/>
    <col min="1029" max="1029" width="8" style="352" customWidth="1"/>
    <col min="1030" max="1030" width="10" style="352" customWidth="1"/>
    <col min="1031" max="1031" width="8.125" style="352" customWidth="1"/>
    <col min="1032" max="1032" width="11.625" style="352" customWidth="1"/>
    <col min="1033" max="1033" width="11.75" style="352" customWidth="1"/>
    <col min="1034" max="1034" width="10.25" style="352" customWidth="1"/>
    <col min="1035" max="1280" width="9" style="352"/>
    <col min="1281" max="1281" width="10.875" style="352" customWidth="1"/>
    <col min="1282" max="1282" width="8.25" style="352" customWidth="1"/>
    <col min="1283" max="1283" width="8.75" style="352" customWidth="1"/>
    <col min="1284" max="1284" width="8.625" style="352" customWidth="1"/>
    <col min="1285" max="1285" width="8" style="352" customWidth="1"/>
    <col min="1286" max="1286" width="10" style="352" customWidth="1"/>
    <col min="1287" max="1287" width="8.125" style="352" customWidth="1"/>
    <col min="1288" max="1288" width="11.625" style="352" customWidth="1"/>
    <col min="1289" max="1289" width="11.75" style="352" customWidth="1"/>
    <col min="1290" max="1290" width="10.25" style="352" customWidth="1"/>
    <col min="1291" max="1536" width="9" style="352"/>
    <col min="1537" max="1537" width="10.875" style="352" customWidth="1"/>
    <col min="1538" max="1538" width="8.25" style="352" customWidth="1"/>
    <col min="1539" max="1539" width="8.75" style="352" customWidth="1"/>
    <col min="1540" max="1540" width="8.625" style="352" customWidth="1"/>
    <col min="1541" max="1541" width="8" style="352" customWidth="1"/>
    <col min="1542" max="1542" width="10" style="352" customWidth="1"/>
    <col min="1543" max="1543" width="8.125" style="352" customWidth="1"/>
    <col min="1544" max="1544" width="11.625" style="352" customWidth="1"/>
    <col min="1545" max="1545" width="11.75" style="352" customWidth="1"/>
    <col min="1546" max="1546" width="10.25" style="352" customWidth="1"/>
    <col min="1547" max="1792" width="9" style="352"/>
    <col min="1793" max="1793" width="10.875" style="352" customWidth="1"/>
    <col min="1794" max="1794" width="8.25" style="352" customWidth="1"/>
    <col min="1795" max="1795" width="8.75" style="352" customWidth="1"/>
    <col min="1796" max="1796" width="8.625" style="352" customWidth="1"/>
    <col min="1797" max="1797" width="8" style="352" customWidth="1"/>
    <col min="1798" max="1798" width="10" style="352" customWidth="1"/>
    <col min="1799" max="1799" width="8.125" style="352" customWidth="1"/>
    <col min="1800" max="1800" width="11.625" style="352" customWidth="1"/>
    <col min="1801" max="1801" width="11.75" style="352" customWidth="1"/>
    <col min="1802" max="1802" width="10.25" style="352" customWidth="1"/>
    <col min="1803" max="2048" width="9" style="352"/>
    <col min="2049" max="2049" width="10.875" style="352" customWidth="1"/>
    <col min="2050" max="2050" width="8.25" style="352" customWidth="1"/>
    <col min="2051" max="2051" width="8.75" style="352" customWidth="1"/>
    <col min="2052" max="2052" width="8.625" style="352" customWidth="1"/>
    <col min="2053" max="2053" width="8" style="352" customWidth="1"/>
    <col min="2054" max="2054" width="10" style="352" customWidth="1"/>
    <col min="2055" max="2055" width="8.125" style="352" customWidth="1"/>
    <col min="2056" max="2056" width="11.625" style="352" customWidth="1"/>
    <col min="2057" max="2057" width="11.75" style="352" customWidth="1"/>
    <col min="2058" max="2058" width="10.25" style="352" customWidth="1"/>
    <col min="2059" max="2304" width="9" style="352"/>
    <col min="2305" max="2305" width="10.875" style="352" customWidth="1"/>
    <col min="2306" max="2306" width="8.25" style="352" customWidth="1"/>
    <col min="2307" max="2307" width="8.75" style="352" customWidth="1"/>
    <col min="2308" max="2308" width="8.625" style="352" customWidth="1"/>
    <col min="2309" max="2309" width="8" style="352" customWidth="1"/>
    <col min="2310" max="2310" width="10" style="352" customWidth="1"/>
    <col min="2311" max="2311" width="8.125" style="352" customWidth="1"/>
    <col min="2312" max="2312" width="11.625" style="352" customWidth="1"/>
    <col min="2313" max="2313" width="11.75" style="352" customWidth="1"/>
    <col min="2314" max="2314" width="10.25" style="352" customWidth="1"/>
    <col min="2315" max="2560" width="9" style="352"/>
    <col min="2561" max="2561" width="10.875" style="352" customWidth="1"/>
    <col min="2562" max="2562" width="8.25" style="352" customWidth="1"/>
    <col min="2563" max="2563" width="8.75" style="352" customWidth="1"/>
    <col min="2564" max="2564" width="8.625" style="352" customWidth="1"/>
    <col min="2565" max="2565" width="8" style="352" customWidth="1"/>
    <col min="2566" max="2566" width="10" style="352" customWidth="1"/>
    <col min="2567" max="2567" width="8.125" style="352" customWidth="1"/>
    <col min="2568" max="2568" width="11.625" style="352" customWidth="1"/>
    <col min="2569" max="2569" width="11.75" style="352" customWidth="1"/>
    <col min="2570" max="2570" width="10.25" style="352" customWidth="1"/>
    <col min="2571" max="2816" width="9" style="352"/>
    <col min="2817" max="2817" width="10.875" style="352" customWidth="1"/>
    <col min="2818" max="2818" width="8.25" style="352" customWidth="1"/>
    <col min="2819" max="2819" width="8.75" style="352" customWidth="1"/>
    <col min="2820" max="2820" width="8.625" style="352" customWidth="1"/>
    <col min="2821" max="2821" width="8" style="352" customWidth="1"/>
    <col min="2822" max="2822" width="10" style="352" customWidth="1"/>
    <col min="2823" max="2823" width="8.125" style="352" customWidth="1"/>
    <col min="2824" max="2824" width="11.625" style="352" customWidth="1"/>
    <col min="2825" max="2825" width="11.75" style="352" customWidth="1"/>
    <col min="2826" max="2826" width="10.25" style="352" customWidth="1"/>
    <col min="2827" max="3072" width="9" style="352"/>
    <col min="3073" max="3073" width="10.875" style="352" customWidth="1"/>
    <col min="3074" max="3074" width="8.25" style="352" customWidth="1"/>
    <col min="3075" max="3075" width="8.75" style="352" customWidth="1"/>
    <col min="3076" max="3076" width="8.625" style="352" customWidth="1"/>
    <col min="3077" max="3077" width="8" style="352" customWidth="1"/>
    <col min="3078" max="3078" width="10" style="352" customWidth="1"/>
    <col min="3079" max="3079" width="8.125" style="352" customWidth="1"/>
    <col min="3080" max="3080" width="11.625" style="352" customWidth="1"/>
    <col min="3081" max="3081" width="11.75" style="352" customWidth="1"/>
    <col min="3082" max="3082" width="10.25" style="352" customWidth="1"/>
    <col min="3083" max="3328" width="9" style="352"/>
    <col min="3329" max="3329" width="10.875" style="352" customWidth="1"/>
    <col min="3330" max="3330" width="8.25" style="352" customWidth="1"/>
    <col min="3331" max="3331" width="8.75" style="352" customWidth="1"/>
    <col min="3332" max="3332" width="8.625" style="352" customWidth="1"/>
    <col min="3333" max="3333" width="8" style="352" customWidth="1"/>
    <col min="3334" max="3334" width="10" style="352" customWidth="1"/>
    <col min="3335" max="3335" width="8.125" style="352" customWidth="1"/>
    <col min="3336" max="3336" width="11.625" style="352" customWidth="1"/>
    <col min="3337" max="3337" width="11.75" style="352" customWidth="1"/>
    <col min="3338" max="3338" width="10.25" style="352" customWidth="1"/>
    <col min="3339" max="3584" width="9" style="352"/>
    <col min="3585" max="3585" width="10.875" style="352" customWidth="1"/>
    <col min="3586" max="3586" width="8.25" style="352" customWidth="1"/>
    <col min="3587" max="3587" width="8.75" style="352" customWidth="1"/>
    <col min="3588" max="3588" width="8.625" style="352" customWidth="1"/>
    <col min="3589" max="3589" width="8" style="352" customWidth="1"/>
    <col min="3590" max="3590" width="10" style="352" customWidth="1"/>
    <col min="3591" max="3591" width="8.125" style="352" customWidth="1"/>
    <col min="3592" max="3592" width="11.625" style="352" customWidth="1"/>
    <col min="3593" max="3593" width="11.75" style="352" customWidth="1"/>
    <col min="3594" max="3594" width="10.25" style="352" customWidth="1"/>
    <col min="3595" max="3840" width="9" style="352"/>
    <col min="3841" max="3841" width="10.875" style="352" customWidth="1"/>
    <col min="3842" max="3842" width="8.25" style="352" customWidth="1"/>
    <col min="3843" max="3843" width="8.75" style="352" customWidth="1"/>
    <col min="3844" max="3844" width="8.625" style="352" customWidth="1"/>
    <col min="3845" max="3845" width="8" style="352" customWidth="1"/>
    <col min="3846" max="3846" width="10" style="352" customWidth="1"/>
    <col min="3847" max="3847" width="8.125" style="352" customWidth="1"/>
    <col min="3848" max="3848" width="11.625" style="352" customWidth="1"/>
    <col min="3849" max="3849" width="11.75" style="352" customWidth="1"/>
    <col min="3850" max="3850" width="10.25" style="352" customWidth="1"/>
    <col min="3851" max="4096" width="9" style="352"/>
    <col min="4097" max="4097" width="10.875" style="352" customWidth="1"/>
    <col min="4098" max="4098" width="8.25" style="352" customWidth="1"/>
    <col min="4099" max="4099" width="8.75" style="352" customWidth="1"/>
    <col min="4100" max="4100" width="8.625" style="352" customWidth="1"/>
    <col min="4101" max="4101" width="8" style="352" customWidth="1"/>
    <col min="4102" max="4102" width="10" style="352" customWidth="1"/>
    <col min="4103" max="4103" width="8.125" style="352" customWidth="1"/>
    <col min="4104" max="4104" width="11.625" style="352" customWidth="1"/>
    <col min="4105" max="4105" width="11.75" style="352" customWidth="1"/>
    <col min="4106" max="4106" width="10.25" style="352" customWidth="1"/>
    <col min="4107" max="4352" width="9" style="352"/>
    <col min="4353" max="4353" width="10.875" style="352" customWidth="1"/>
    <col min="4354" max="4354" width="8.25" style="352" customWidth="1"/>
    <col min="4355" max="4355" width="8.75" style="352" customWidth="1"/>
    <col min="4356" max="4356" width="8.625" style="352" customWidth="1"/>
    <col min="4357" max="4357" width="8" style="352" customWidth="1"/>
    <col min="4358" max="4358" width="10" style="352" customWidth="1"/>
    <col min="4359" max="4359" width="8.125" style="352" customWidth="1"/>
    <col min="4360" max="4360" width="11.625" style="352" customWidth="1"/>
    <col min="4361" max="4361" width="11.75" style="352" customWidth="1"/>
    <col min="4362" max="4362" width="10.25" style="352" customWidth="1"/>
    <col min="4363" max="4608" width="9" style="352"/>
    <col min="4609" max="4609" width="10.875" style="352" customWidth="1"/>
    <col min="4610" max="4610" width="8.25" style="352" customWidth="1"/>
    <col min="4611" max="4611" width="8.75" style="352" customWidth="1"/>
    <col min="4612" max="4612" width="8.625" style="352" customWidth="1"/>
    <col min="4613" max="4613" width="8" style="352" customWidth="1"/>
    <col min="4614" max="4614" width="10" style="352" customWidth="1"/>
    <col min="4615" max="4615" width="8.125" style="352" customWidth="1"/>
    <col min="4616" max="4616" width="11.625" style="352" customWidth="1"/>
    <col min="4617" max="4617" width="11.75" style="352" customWidth="1"/>
    <col min="4618" max="4618" width="10.25" style="352" customWidth="1"/>
    <col min="4619" max="4864" width="9" style="352"/>
    <col min="4865" max="4865" width="10.875" style="352" customWidth="1"/>
    <col min="4866" max="4866" width="8.25" style="352" customWidth="1"/>
    <col min="4867" max="4867" width="8.75" style="352" customWidth="1"/>
    <col min="4868" max="4868" width="8.625" style="352" customWidth="1"/>
    <col min="4869" max="4869" width="8" style="352" customWidth="1"/>
    <col min="4870" max="4870" width="10" style="352" customWidth="1"/>
    <col min="4871" max="4871" width="8.125" style="352" customWidth="1"/>
    <col min="4872" max="4872" width="11.625" style="352" customWidth="1"/>
    <col min="4873" max="4873" width="11.75" style="352" customWidth="1"/>
    <col min="4874" max="4874" width="10.25" style="352" customWidth="1"/>
    <col min="4875" max="5120" width="9" style="352"/>
    <col min="5121" max="5121" width="10.875" style="352" customWidth="1"/>
    <col min="5122" max="5122" width="8.25" style="352" customWidth="1"/>
    <col min="5123" max="5123" width="8.75" style="352" customWidth="1"/>
    <col min="5124" max="5124" width="8.625" style="352" customWidth="1"/>
    <col min="5125" max="5125" width="8" style="352" customWidth="1"/>
    <col min="5126" max="5126" width="10" style="352" customWidth="1"/>
    <col min="5127" max="5127" width="8.125" style="352" customWidth="1"/>
    <col min="5128" max="5128" width="11.625" style="352" customWidth="1"/>
    <col min="5129" max="5129" width="11.75" style="352" customWidth="1"/>
    <col min="5130" max="5130" width="10.25" style="352" customWidth="1"/>
    <col min="5131" max="5376" width="9" style="352"/>
    <col min="5377" max="5377" width="10.875" style="352" customWidth="1"/>
    <col min="5378" max="5378" width="8.25" style="352" customWidth="1"/>
    <col min="5379" max="5379" width="8.75" style="352" customWidth="1"/>
    <col min="5380" max="5380" width="8.625" style="352" customWidth="1"/>
    <col min="5381" max="5381" width="8" style="352" customWidth="1"/>
    <col min="5382" max="5382" width="10" style="352" customWidth="1"/>
    <col min="5383" max="5383" width="8.125" style="352" customWidth="1"/>
    <col min="5384" max="5384" width="11.625" style="352" customWidth="1"/>
    <col min="5385" max="5385" width="11.75" style="352" customWidth="1"/>
    <col min="5386" max="5386" width="10.25" style="352" customWidth="1"/>
    <col min="5387" max="5632" width="9" style="352"/>
    <col min="5633" max="5633" width="10.875" style="352" customWidth="1"/>
    <col min="5634" max="5634" width="8.25" style="352" customWidth="1"/>
    <col min="5635" max="5635" width="8.75" style="352" customWidth="1"/>
    <col min="5636" max="5636" width="8.625" style="352" customWidth="1"/>
    <col min="5637" max="5637" width="8" style="352" customWidth="1"/>
    <col min="5638" max="5638" width="10" style="352" customWidth="1"/>
    <col min="5639" max="5639" width="8.125" style="352" customWidth="1"/>
    <col min="5640" max="5640" width="11.625" style="352" customWidth="1"/>
    <col min="5641" max="5641" width="11.75" style="352" customWidth="1"/>
    <col min="5642" max="5642" width="10.25" style="352" customWidth="1"/>
    <col min="5643" max="5888" width="9" style="352"/>
    <col min="5889" max="5889" width="10.875" style="352" customWidth="1"/>
    <col min="5890" max="5890" width="8.25" style="352" customWidth="1"/>
    <col min="5891" max="5891" width="8.75" style="352" customWidth="1"/>
    <col min="5892" max="5892" width="8.625" style="352" customWidth="1"/>
    <col min="5893" max="5893" width="8" style="352" customWidth="1"/>
    <col min="5894" max="5894" width="10" style="352" customWidth="1"/>
    <col min="5895" max="5895" width="8.125" style="352" customWidth="1"/>
    <col min="5896" max="5896" width="11.625" style="352" customWidth="1"/>
    <col min="5897" max="5897" width="11.75" style="352" customWidth="1"/>
    <col min="5898" max="5898" width="10.25" style="352" customWidth="1"/>
    <col min="5899" max="6144" width="9" style="352"/>
    <col min="6145" max="6145" width="10.875" style="352" customWidth="1"/>
    <col min="6146" max="6146" width="8.25" style="352" customWidth="1"/>
    <col min="6147" max="6147" width="8.75" style="352" customWidth="1"/>
    <col min="6148" max="6148" width="8.625" style="352" customWidth="1"/>
    <col min="6149" max="6149" width="8" style="352" customWidth="1"/>
    <col min="6150" max="6150" width="10" style="352" customWidth="1"/>
    <col min="6151" max="6151" width="8.125" style="352" customWidth="1"/>
    <col min="6152" max="6152" width="11.625" style="352" customWidth="1"/>
    <col min="6153" max="6153" width="11.75" style="352" customWidth="1"/>
    <col min="6154" max="6154" width="10.25" style="352" customWidth="1"/>
    <col min="6155" max="6400" width="9" style="352"/>
    <col min="6401" max="6401" width="10.875" style="352" customWidth="1"/>
    <col min="6402" max="6402" width="8.25" style="352" customWidth="1"/>
    <col min="6403" max="6403" width="8.75" style="352" customWidth="1"/>
    <col min="6404" max="6404" width="8.625" style="352" customWidth="1"/>
    <col min="6405" max="6405" width="8" style="352" customWidth="1"/>
    <col min="6406" max="6406" width="10" style="352" customWidth="1"/>
    <col min="6407" max="6407" width="8.125" style="352" customWidth="1"/>
    <col min="6408" max="6408" width="11.625" style="352" customWidth="1"/>
    <col min="6409" max="6409" width="11.75" style="352" customWidth="1"/>
    <col min="6410" max="6410" width="10.25" style="352" customWidth="1"/>
    <col min="6411" max="6656" width="9" style="352"/>
    <col min="6657" max="6657" width="10.875" style="352" customWidth="1"/>
    <col min="6658" max="6658" width="8.25" style="352" customWidth="1"/>
    <col min="6659" max="6659" width="8.75" style="352" customWidth="1"/>
    <col min="6660" max="6660" width="8.625" style="352" customWidth="1"/>
    <col min="6661" max="6661" width="8" style="352" customWidth="1"/>
    <col min="6662" max="6662" width="10" style="352" customWidth="1"/>
    <col min="6663" max="6663" width="8.125" style="352" customWidth="1"/>
    <col min="6664" max="6664" width="11.625" style="352" customWidth="1"/>
    <col min="6665" max="6665" width="11.75" style="352" customWidth="1"/>
    <col min="6666" max="6666" width="10.25" style="352" customWidth="1"/>
    <col min="6667" max="6912" width="9" style="352"/>
    <col min="6913" max="6913" width="10.875" style="352" customWidth="1"/>
    <col min="6914" max="6914" width="8.25" style="352" customWidth="1"/>
    <col min="6915" max="6915" width="8.75" style="352" customWidth="1"/>
    <col min="6916" max="6916" width="8.625" style="352" customWidth="1"/>
    <col min="6917" max="6917" width="8" style="352" customWidth="1"/>
    <col min="6918" max="6918" width="10" style="352" customWidth="1"/>
    <col min="6919" max="6919" width="8.125" style="352" customWidth="1"/>
    <col min="6920" max="6920" width="11.625" style="352" customWidth="1"/>
    <col min="6921" max="6921" width="11.75" style="352" customWidth="1"/>
    <col min="6922" max="6922" width="10.25" style="352" customWidth="1"/>
    <col min="6923" max="7168" width="9" style="352"/>
    <col min="7169" max="7169" width="10.875" style="352" customWidth="1"/>
    <col min="7170" max="7170" width="8.25" style="352" customWidth="1"/>
    <col min="7171" max="7171" width="8.75" style="352" customWidth="1"/>
    <col min="7172" max="7172" width="8.625" style="352" customWidth="1"/>
    <col min="7173" max="7173" width="8" style="352" customWidth="1"/>
    <col min="7174" max="7174" width="10" style="352" customWidth="1"/>
    <col min="7175" max="7175" width="8.125" style="352" customWidth="1"/>
    <col min="7176" max="7176" width="11.625" style="352" customWidth="1"/>
    <col min="7177" max="7177" width="11.75" style="352" customWidth="1"/>
    <col min="7178" max="7178" width="10.25" style="352" customWidth="1"/>
    <col min="7179" max="7424" width="9" style="352"/>
    <col min="7425" max="7425" width="10.875" style="352" customWidth="1"/>
    <col min="7426" max="7426" width="8.25" style="352" customWidth="1"/>
    <col min="7427" max="7427" width="8.75" style="352" customWidth="1"/>
    <col min="7428" max="7428" width="8.625" style="352" customWidth="1"/>
    <col min="7429" max="7429" width="8" style="352" customWidth="1"/>
    <col min="7430" max="7430" width="10" style="352" customWidth="1"/>
    <col min="7431" max="7431" width="8.125" style="352" customWidth="1"/>
    <col min="7432" max="7432" width="11.625" style="352" customWidth="1"/>
    <col min="7433" max="7433" width="11.75" style="352" customWidth="1"/>
    <col min="7434" max="7434" width="10.25" style="352" customWidth="1"/>
    <col min="7435" max="7680" width="9" style="352"/>
    <col min="7681" max="7681" width="10.875" style="352" customWidth="1"/>
    <col min="7682" max="7682" width="8.25" style="352" customWidth="1"/>
    <col min="7683" max="7683" width="8.75" style="352" customWidth="1"/>
    <col min="7684" max="7684" width="8.625" style="352" customWidth="1"/>
    <col min="7685" max="7685" width="8" style="352" customWidth="1"/>
    <col min="7686" max="7686" width="10" style="352" customWidth="1"/>
    <col min="7687" max="7687" width="8.125" style="352" customWidth="1"/>
    <col min="7688" max="7688" width="11.625" style="352" customWidth="1"/>
    <col min="7689" max="7689" width="11.75" style="352" customWidth="1"/>
    <col min="7690" max="7690" width="10.25" style="352" customWidth="1"/>
    <col min="7691" max="7936" width="9" style="352"/>
    <col min="7937" max="7937" width="10.875" style="352" customWidth="1"/>
    <col min="7938" max="7938" width="8.25" style="352" customWidth="1"/>
    <col min="7939" max="7939" width="8.75" style="352" customWidth="1"/>
    <col min="7940" max="7940" width="8.625" style="352" customWidth="1"/>
    <col min="7941" max="7941" width="8" style="352" customWidth="1"/>
    <col min="7942" max="7942" width="10" style="352" customWidth="1"/>
    <col min="7943" max="7943" width="8.125" style="352" customWidth="1"/>
    <col min="7944" max="7944" width="11.625" style="352" customWidth="1"/>
    <col min="7945" max="7945" width="11.75" style="352" customWidth="1"/>
    <col min="7946" max="7946" width="10.25" style="352" customWidth="1"/>
    <col min="7947" max="8192" width="9" style="352"/>
    <col min="8193" max="8193" width="10.875" style="352" customWidth="1"/>
    <col min="8194" max="8194" width="8.25" style="352" customWidth="1"/>
    <col min="8195" max="8195" width="8.75" style="352" customWidth="1"/>
    <col min="8196" max="8196" width="8.625" style="352" customWidth="1"/>
    <col min="8197" max="8197" width="8" style="352" customWidth="1"/>
    <col min="8198" max="8198" width="10" style="352" customWidth="1"/>
    <col min="8199" max="8199" width="8.125" style="352" customWidth="1"/>
    <col min="8200" max="8200" width="11.625" style="352" customWidth="1"/>
    <col min="8201" max="8201" width="11.75" style="352" customWidth="1"/>
    <col min="8202" max="8202" width="10.25" style="352" customWidth="1"/>
    <col min="8203" max="8448" width="9" style="352"/>
    <col min="8449" max="8449" width="10.875" style="352" customWidth="1"/>
    <col min="8450" max="8450" width="8.25" style="352" customWidth="1"/>
    <col min="8451" max="8451" width="8.75" style="352" customWidth="1"/>
    <col min="8452" max="8452" width="8.625" style="352" customWidth="1"/>
    <col min="8453" max="8453" width="8" style="352" customWidth="1"/>
    <col min="8454" max="8454" width="10" style="352" customWidth="1"/>
    <col min="8455" max="8455" width="8.125" style="352" customWidth="1"/>
    <col min="8456" max="8456" width="11.625" style="352" customWidth="1"/>
    <col min="8457" max="8457" width="11.75" style="352" customWidth="1"/>
    <col min="8458" max="8458" width="10.25" style="352" customWidth="1"/>
    <col min="8459" max="8704" width="9" style="352"/>
    <col min="8705" max="8705" width="10.875" style="352" customWidth="1"/>
    <col min="8706" max="8706" width="8.25" style="352" customWidth="1"/>
    <col min="8707" max="8707" width="8.75" style="352" customWidth="1"/>
    <col min="8708" max="8708" width="8.625" style="352" customWidth="1"/>
    <col min="8709" max="8709" width="8" style="352" customWidth="1"/>
    <col min="8710" max="8710" width="10" style="352" customWidth="1"/>
    <col min="8711" max="8711" width="8.125" style="352" customWidth="1"/>
    <col min="8712" max="8712" width="11.625" style="352" customWidth="1"/>
    <col min="8713" max="8713" width="11.75" style="352" customWidth="1"/>
    <col min="8714" max="8714" width="10.25" style="352" customWidth="1"/>
    <col min="8715" max="8960" width="9" style="352"/>
    <col min="8961" max="8961" width="10.875" style="352" customWidth="1"/>
    <col min="8962" max="8962" width="8.25" style="352" customWidth="1"/>
    <col min="8963" max="8963" width="8.75" style="352" customWidth="1"/>
    <col min="8964" max="8964" width="8.625" style="352" customWidth="1"/>
    <col min="8965" max="8965" width="8" style="352" customWidth="1"/>
    <col min="8966" max="8966" width="10" style="352" customWidth="1"/>
    <col min="8967" max="8967" width="8.125" style="352" customWidth="1"/>
    <col min="8968" max="8968" width="11.625" style="352" customWidth="1"/>
    <col min="8969" max="8969" width="11.75" style="352" customWidth="1"/>
    <col min="8970" max="8970" width="10.25" style="352" customWidth="1"/>
    <col min="8971" max="9216" width="9" style="352"/>
    <col min="9217" max="9217" width="10.875" style="352" customWidth="1"/>
    <col min="9218" max="9218" width="8.25" style="352" customWidth="1"/>
    <col min="9219" max="9219" width="8.75" style="352" customWidth="1"/>
    <col min="9220" max="9220" width="8.625" style="352" customWidth="1"/>
    <col min="9221" max="9221" width="8" style="352" customWidth="1"/>
    <col min="9222" max="9222" width="10" style="352" customWidth="1"/>
    <col min="9223" max="9223" width="8.125" style="352" customWidth="1"/>
    <col min="9224" max="9224" width="11.625" style="352" customWidth="1"/>
    <col min="9225" max="9225" width="11.75" style="352" customWidth="1"/>
    <col min="9226" max="9226" width="10.25" style="352" customWidth="1"/>
    <col min="9227" max="9472" width="9" style="352"/>
    <col min="9473" max="9473" width="10.875" style="352" customWidth="1"/>
    <col min="9474" max="9474" width="8.25" style="352" customWidth="1"/>
    <col min="9475" max="9475" width="8.75" style="352" customWidth="1"/>
    <col min="9476" max="9476" width="8.625" style="352" customWidth="1"/>
    <col min="9477" max="9477" width="8" style="352" customWidth="1"/>
    <col min="9478" max="9478" width="10" style="352" customWidth="1"/>
    <col min="9479" max="9479" width="8.125" style="352" customWidth="1"/>
    <col min="9480" max="9480" width="11.625" style="352" customWidth="1"/>
    <col min="9481" max="9481" width="11.75" style="352" customWidth="1"/>
    <col min="9482" max="9482" width="10.25" style="352" customWidth="1"/>
    <col min="9483" max="9728" width="9" style="352"/>
    <col min="9729" max="9729" width="10.875" style="352" customWidth="1"/>
    <col min="9730" max="9730" width="8.25" style="352" customWidth="1"/>
    <col min="9731" max="9731" width="8.75" style="352" customWidth="1"/>
    <col min="9732" max="9732" width="8.625" style="352" customWidth="1"/>
    <col min="9733" max="9733" width="8" style="352" customWidth="1"/>
    <col min="9734" max="9734" width="10" style="352" customWidth="1"/>
    <col min="9735" max="9735" width="8.125" style="352" customWidth="1"/>
    <col min="9736" max="9736" width="11.625" style="352" customWidth="1"/>
    <col min="9737" max="9737" width="11.75" style="352" customWidth="1"/>
    <col min="9738" max="9738" width="10.25" style="352" customWidth="1"/>
    <col min="9739" max="9984" width="9" style="352"/>
    <col min="9985" max="9985" width="10.875" style="352" customWidth="1"/>
    <col min="9986" max="9986" width="8.25" style="352" customWidth="1"/>
    <col min="9987" max="9987" width="8.75" style="352" customWidth="1"/>
    <col min="9988" max="9988" width="8.625" style="352" customWidth="1"/>
    <col min="9989" max="9989" width="8" style="352" customWidth="1"/>
    <col min="9990" max="9990" width="10" style="352" customWidth="1"/>
    <col min="9991" max="9991" width="8.125" style="352" customWidth="1"/>
    <col min="9992" max="9992" width="11.625" style="352" customWidth="1"/>
    <col min="9993" max="9993" width="11.75" style="352" customWidth="1"/>
    <col min="9994" max="9994" width="10.25" style="352" customWidth="1"/>
    <col min="9995" max="10240" width="9" style="352"/>
    <col min="10241" max="10241" width="10.875" style="352" customWidth="1"/>
    <col min="10242" max="10242" width="8.25" style="352" customWidth="1"/>
    <col min="10243" max="10243" width="8.75" style="352" customWidth="1"/>
    <col min="10244" max="10244" width="8.625" style="352" customWidth="1"/>
    <col min="10245" max="10245" width="8" style="352" customWidth="1"/>
    <col min="10246" max="10246" width="10" style="352" customWidth="1"/>
    <col min="10247" max="10247" width="8.125" style="352" customWidth="1"/>
    <col min="10248" max="10248" width="11.625" style="352" customWidth="1"/>
    <col min="10249" max="10249" width="11.75" style="352" customWidth="1"/>
    <col min="10250" max="10250" width="10.25" style="352" customWidth="1"/>
    <col min="10251" max="10496" width="9" style="352"/>
    <col min="10497" max="10497" width="10.875" style="352" customWidth="1"/>
    <col min="10498" max="10498" width="8.25" style="352" customWidth="1"/>
    <col min="10499" max="10499" width="8.75" style="352" customWidth="1"/>
    <col min="10500" max="10500" width="8.625" style="352" customWidth="1"/>
    <col min="10501" max="10501" width="8" style="352" customWidth="1"/>
    <col min="10502" max="10502" width="10" style="352" customWidth="1"/>
    <col min="10503" max="10503" width="8.125" style="352" customWidth="1"/>
    <col min="10504" max="10504" width="11.625" style="352" customWidth="1"/>
    <col min="10505" max="10505" width="11.75" style="352" customWidth="1"/>
    <col min="10506" max="10506" width="10.25" style="352" customWidth="1"/>
    <col min="10507" max="10752" width="9" style="352"/>
    <col min="10753" max="10753" width="10.875" style="352" customWidth="1"/>
    <col min="10754" max="10754" width="8.25" style="352" customWidth="1"/>
    <col min="10755" max="10755" width="8.75" style="352" customWidth="1"/>
    <col min="10756" max="10756" width="8.625" style="352" customWidth="1"/>
    <col min="10757" max="10757" width="8" style="352" customWidth="1"/>
    <col min="10758" max="10758" width="10" style="352" customWidth="1"/>
    <col min="10759" max="10759" width="8.125" style="352" customWidth="1"/>
    <col min="10760" max="10760" width="11.625" style="352" customWidth="1"/>
    <col min="10761" max="10761" width="11.75" style="352" customWidth="1"/>
    <col min="10762" max="10762" width="10.25" style="352" customWidth="1"/>
    <col min="10763" max="11008" width="9" style="352"/>
    <col min="11009" max="11009" width="10.875" style="352" customWidth="1"/>
    <col min="11010" max="11010" width="8.25" style="352" customWidth="1"/>
    <col min="11011" max="11011" width="8.75" style="352" customWidth="1"/>
    <col min="11012" max="11012" width="8.625" style="352" customWidth="1"/>
    <col min="11013" max="11013" width="8" style="352" customWidth="1"/>
    <col min="11014" max="11014" width="10" style="352" customWidth="1"/>
    <col min="11015" max="11015" width="8.125" style="352" customWidth="1"/>
    <col min="11016" max="11016" width="11.625" style="352" customWidth="1"/>
    <col min="11017" max="11017" width="11.75" style="352" customWidth="1"/>
    <col min="11018" max="11018" width="10.25" style="352" customWidth="1"/>
    <col min="11019" max="11264" width="9" style="352"/>
    <col min="11265" max="11265" width="10.875" style="352" customWidth="1"/>
    <col min="11266" max="11266" width="8.25" style="352" customWidth="1"/>
    <col min="11267" max="11267" width="8.75" style="352" customWidth="1"/>
    <col min="11268" max="11268" width="8.625" style="352" customWidth="1"/>
    <col min="11269" max="11269" width="8" style="352" customWidth="1"/>
    <col min="11270" max="11270" width="10" style="352" customWidth="1"/>
    <col min="11271" max="11271" width="8.125" style="352" customWidth="1"/>
    <col min="11272" max="11272" width="11.625" style="352" customWidth="1"/>
    <col min="11273" max="11273" width="11.75" style="352" customWidth="1"/>
    <col min="11274" max="11274" width="10.25" style="352" customWidth="1"/>
    <col min="11275" max="11520" width="9" style="352"/>
    <col min="11521" max="11521" width="10.875" style="352" customWidth="1"/>
    <col min="11522" max="11522" width="8.25" style="352" customWidth="1"/>
    <col min="11523" max="11523" width="8.75" style="352" customWidth="1"/>
    <col min="11524" max="11524" width="8.625" style="352" customWidth="1"/>
    <col min="11525" max="11525" width="8" style="352" customWidth="1"/>
    <col min="11526" max="11526" width="10" style="352" customWidth="1"/>
    <col min="11527" max="11527" width="8.125" style="352" customWidth="1"/>
    <col min="11528" max="11528" width="11.625" style="352" customWidth="1"/>
    <col min="11529" max="11529" width="11.75" style="352" customWidth="1"/>
    <col min="11530" max="11530" width="10.25" style="352" customWidth="1"/>
    <col min="11531" max="11776" width="9" style="352"/>
    <col min="11777" max="11777" width="10.875" style="352" customWidth="1"/>
    <col min="11778" max="11778" width="8.25" style="352" customWidth="1"/>
    <col min="11779" max="11779" width="8.75" style="352" customWidth="1"/>
    <col min="11780" max="11780" width="8.625" style="352" customWidth="1"/>
    <col min="11781" max="11781" width="8" style="352" customWidth="1"/>
    <col min="11782" max="11782" width="10" style="352" customWidth="1"/>
    <col min="11783" max="11783" width="8.125" style="352" customWidth="1"/>
    <col min="11784" max="11784" width="11.625" style="352" customWidth="1"/>
    <col min="11785" max="11785" width="11.75" style="352" customWidth="1"/>
    <col min="11786" max="11786" width="10.25" style="352" customWidth="1"/>
    <col min="11787" max="12032" width="9" style="352"/>
    <col min="12033" max="12033" width="10.875" style="352" customWidth="1"/>
    <col min="12034" max="12034" width="8.25" style="352" customWidth="1"/>
    <col min="12035" max="12035" width="8.75" style="352" customWidth="1"/>
    <col min="12036" max="12036" width="8.625" style="352" customWidth="1"/>
    <col min="12037" max="12037" width="8" style="352" customWidth="1"/>
    <col min="12038" max="12038" width="10" style="352" customWidth="1"/>
    <col min="12039" max="12039" width="8.125" style="352" customWidth="1"/>
    <col min="12040" max="12040" width="11.625" style="352" customWidth="1"/>
    <col min="12041" max="12041" width="11.75" style="352" customWidth="1"/>
    <col min="12042" max="12042" width="10.25" style="352" customWidth="1"/>
    <col min="12043" max="12288" width="9" style="352"/>
    <col min="12289" max="12289" width="10.875" style="352" customWidth="1"/>
    <col min="12290" max="12290" width="8.25" style="352" customWidth="1"/>
    <col min="12291" max="12291" width="8.75" style="352" customWidth="1"/>
    <col min="12292" max="12292" width="8.625" style="352" customWidth="1"/>
    <col min="12293" max="12293" width="8" style="352" customWidth="1"/>
    <col min="12294" max="12294" width="10" style="352" customWidth="1"/>
    <col min="12295" max="12295" width="8.125" style="352" customWidth="1"/>
    <col min="12296" max="12296" width="11.625" style="352" customWidth="1"/>
    <col min="12297" max="12297" width="11.75" style="352" customWidth="1"/>
    <col min="12298" max="12298" width="10.25" style="352" customWidth="1"/>
    <col min="12299" max="12544" width="9" style="352"/>
    <col min="12545" max="12545" width="10.875" style="352" customWidth="1"/>
    <col min="12546" max="12546" width="8.25" style="352" customWidth="1"/>
    <col min="12547" max="12547" width="8.75" style="352" customWidth="1"/>
    <col min="12548" max="12548" width="8.625" style="352" customWidth="1"/>
    <col min="12549" max="12549" width="8" style="352" customWidth="1"/>
    <col min="12550" max="12550" width="10" style="352" customWidth="1"/>
    <col min="12551" max="12551" width="8.125" style="352" customWidth="1"/>
    <col min="12552" max="12552" width="11.625" style="352" customWidth="1"/>
    <col min="12553" max="12553" width="11.75" style="352" customWidth="1"/>
    <col min="12554" max="12554" width="10.25" style="352" customWidth="1"/>
    <col min="12555" max="12800" width="9" style="352"/>
    <col min="12801" max="12801" width="10.875" style="352" customWidth="1"/>
    <col min="12802" max="12802" width="8.25" style="352" customWidth="1"/>
    <col min="12803" max="12803" width="8.75" style="352" customWidth="1"/>
    <col min="12804" max="12804" width="8.625" style="352" customWidth="1"/>
    <col min="12805" max="12805" width="8" style="352" customWidth="1"/>
    <col min="12806" max="12806" width="10" style="352" customWidth="1"/>
    <col min="12807" max="12807" width="8.125" style="352" customWidth="1"/>
    <col min="12808" max="12808" width="11.625" style="352" customWidth="1"/>
    <col min="12809" max="12809" width="11.75" style="352" customWidth="1"/>
    <col min="12810" max="12810" width="10.25" style="352" customWidth="1"/>
    <col min="12811" max="13056" width="9" style="352"/>
    <col min="13057" max="13057" width="10.875" style="352" customWidth="1"/>
    <col min="13058" max="13058" width="8.25" style="352" customWidth="1"/>
    <col min="13059" max="13059" width="8.75" style="352" customWidth="1"/>
    <col min="13060" max="13060" width="8.625" style="352" customWidth="1"/>
    <col min="13061" max="13061" width="8" style="352" customWidth="1"/>
    <col min="13062" max="13062" width="10" style="352" customWidth="1"/>
    <col min="13063" max="13063" width="8.125" style="352" customWidth="1"/>
    <col min="13064" max="13064" width="11.625" style="352" customWidth="1"/>
    <col min="13065" max="13065" width="11.75" style="352" customWidth="1"/>
    <col min="13066" max="13066" width="10.25" style="352" customWidth="1"/>
    <col min="13067" max="13312" width="9" style="352"/>
    <col min="13313" max="13313" width="10.875" style="352" customWidth="1"/>
    <col min="13314" max="13314" width="8.25" style="352" customWidth="1"/>
    <col min="13315" max="13315" width="8.75" style="352" customWidth="1"/>
    <col min="13316" max="13316" width="8.625" style="352" customWidth="1"/>
    <col min="13317" max="13317" width="8" style="352" customWidth="1"/>
    <col min="13318" max="13318" width="10" style="352" customWidth="1"/>
    <col min="13319" max="13319" width="8.125" style="352" customWidth="1"/>
    <col min="13320" max="13320" width="11.625" style="352" customWidth="1"/>
    <col min="13321" max="13321" width="11.75" style="352" customWidth="1"/>
    <col min="13322" max="13322" width="10.25" style="352" customWidth="1"/>
    <col min="13323" max="13568" width="9" style="352"/>
    <col min="13569" max="13569" width="10.875" style="352" customWidth="1"/>
    <col min="13570" max="13570" width="8.25" style="352" customWidth="1"/>
    <col min="13571" max="13571" width="8.75" style="352" customWidth="1"/>
    <col min="13572" max="13572" width="8.625" style="352" customWidth="1"/>
    <col min="13573" max="13573" width="8" style="352" customWidth="1"/>
    <col min="13574" max="13574" width="10" style="352" customWidth="1"/>
    <col min="13575" max="13575" width="8.125" style="352" customWidth="1"/>
    <col min="13576" max="13576" width="11.625" style="352" customWidth="1"/>
    <col min="13577" max="13577" width="11.75" style="352" customWidth="1"/>
    <col min="13578" max="13578" width="10.25" style="352" customWidth="1"/>
    <col min="13579" max="13824" width="9" style="352"/>
    <col min="13825" max="13825" width="10.875" style="352" customWidth="1"/>
    <col min="13826" max="13826" width="8.25" style="352" customWidth="1"/>
    <col min="13827" max="13827" width="8.75" style="352" customWidth="1"/>
    <col min="13828" max="13828" width="8.625" style="352" customWidth="1"/>
    <col min="13829" max="13829" width="8" style="352" customWidth="1"/>
    <col min="13830" max="13830" width="10" style="352" customWidth="1"/>
    <col min="13831" max="13831" width="8.125" style="352" customWidth="1"/>
    <col min="13832" max="13832" width="11.625" style="352" customWidth="1"/>
    <col min="13833" max="13833" width="11.75" style="352" customWidth="1"/>
    <col min="13834" max="13834" width="10.25" style="352" customWidth="1"/>
    <col min="13835" max="14080" width="9" style="352"/>
    <col min="14081" max="14081" width="10.875" style="352" customWidth="1"/>
    <col min="14082" max="14082" width="8.25" style="352" customWidth="1"/>
    <col min="14083" max="14083" width="8.75" style="352" customWidth="1"/>
    <col min="14084" max="14084" width="8.625" style="352" customWidth="1"/>
    <col min="14085" max="14085" width="8" style="352" customWidth="1"/>
    <col min="14086" max="14086" width="10" style="352" customWidth="1"/>
    <col min="14087" max="14087" width="8.125" style="352" customWidth="1"/>
    <col min="14088" max="14088" width="11.625" style="352" customWidth="1"/>
    <col min="14089" max="14089" width="11.75" style="352" customWidth="1"/>
    <col min="14090" max="14090" width="10.25" style="352" customWidth="1"/>
    <col min="14091" max="14336" width="9" style="352"/>
    <col min="14337" max="14337" width="10.875" style="352" customWidth="1"/>
    <col min="14338" max="14338" width="8.25" style="352" customWidth="1"/>
    <col min="14339" max="14339" width="8.75" style="352" customWidth="1"/>
    <col min="14340" max="14340" width="8.625" style="352" customWidth="1"/>
    <col min="14341" max="14341" width="8" style="352" customWidth="1"/>
    <col min="14342" max="14342" width="10" style="352" customWidth="1"/>
    <col min="14343" max="14343" width="8.125" style="352" customWidth="1"/>
    <col min="14344" max="14344" width="11.625" style="352" customWidth="1"/>
    <col min="14345" max="14345" width="11.75" style="352" customWidth="1"/>
    <col min="14346" max="14346" width="10.25" style="352" customWidth="1"/>
    <col min="14347" max="14592" width="9" style="352"/>
    <col min="14593" max="14593" width="10.875" style="352" customWidth="1"/>
    <col min="14594" max="14594" width="8.25" style="352" customWidth="1"/>
    <col min="14595" max="14595" width="8.75" style="352" customWidth="1"/>
    <col min="14596" max="14596" width="8.625" style="352" customWidth="1"/>
    <col min="14597" max="14597" width="8" style="352" customWidth="1"/>
    <col min="14598" max="14598" width="10" style="352" customWidth="1"/>
    <col min="14599" max="14599" width="8.125" style="352" customWidth="1"/>
    <col min="14600" max="14600" width="11.625" style="352" customWidth="1"/>
    <col min="14601" max="14601" width="11.75" style="352" customWidth="1"/>
    <col min="14602" max="14602" width="10.25" style="352" customWidth="1"/>
    <col min="14603" max="14848" width="9" style="352"/>
    <col min="14849" max="14849" width="10.875" style="352" customWidth="1"/>
    <col min="14850" max="14850" width="8.25" style="352" customWidth="1"/>
    <col min="14851" max="14851" width="8.75" style="352" customWidth="1"/>
    <col min="14852" max="14852" width="8.625" style="352" customWidth="1"/>
    <col min="14853" max="14853" width="8" style="352" customWidth="1"/>
    <col min="14854" max="14854" width="10" style="352" customWidth="1"/>
    <col min="14855" max="14855" width="8.125" style="352" customWidth="1"/>
    <col min="14856" max="14856" width="11.625" style="352" customWidth="1"/>
    <col min="14857" max="14857" width="11.75" style="352" customWidth="1"/>
    <col min="14858" max="14858" width="10.25" style="352" customWidth="1"/>
    <col min="14859" max="15104" width="9" style="352"/>
    <col min="15105" max="15105" width="10.875" style="352" customWidth="1"/>
    <col min="15106" max="15106" width="8.25" style="352" customWidth="1"/>
    <col min="15107" max="15107" width="8.75" style="352" customWidth="1"/>
    <col min="15108" max="15108" width="8.625" style="352" customWidth="1"/>
    <col min="15109" max="15109" width="8" style="352" customWidth="1"/>
    <col min="15110" max="15110" width="10" style="352" customWidth="1"/>
    <col min="15111" max="15111" width="8.125" style="352" customWidth="1"/>
    <col min="15112" max="15112" width="11.625" style="352" customWidth="1"/>
    <col min="15113" max="15113" width="11.75" style="352" customWidth="1"/>
    <col min="15114" max="15114" width="10.25" style="352" customWidth="1"/>
    <col min="15115" max="15360" width="9" style="352"/>
    <col min="15361" max="15361" width="10.875" style="352" customWidth="1"/>
    <col min="15362" max="15362" width="8.25" style="352" customWidth="1"/>
    <col min="15363" max="15363" width="8.75" style="352" customWidth="1"/>
    <col min="15364" max="15364" width="8.625" style="352" customWidth="1"/>
    <col min="15365" max="15365" width="8" style="352" customWidth="1"/>
    <col min="15366" max="15366" width="10" style="352" customWidth="1"/>
    <col min="15367" max="15367" width="8.125" style="352" customWidth="1"/>
    <col min="15368" max="15368" width="11.625" style="352" customWidth="1"/>
    <col min="15369" max="15369" width="11.75" style="352" customWidth="1"/>
    <col min="15370" max="15370" width="10.25" style="352" customWidth="1"/>
    <col min="15371" max="15616" width="9" style="352"/>
    <col min="15617" max="15617" width="10.875" style="352" customWidth="1"/>
    <col min="15618" max="15618" width="8.25" style="352" customWidth="1"/>
    <col min="15619" max="15619" width="8.75" style="352" customWidth="1"/>
    <col min="15620" max="15620" width="8.625" style="352" customWidth="1"/>
    <col min="15621" max="15621" width="8" style="352" customWidth="1"/>
    <col min="15622" max="15622" width="10" style="352" customWidth="1"/>
    <col min="15623" max="15623" width="8.125" style="352" customWidth="1"/>
    <col min="15624" max="15624" width="11.625" style="352" customWidth="1"/>
    <col min="15625" max="15625" width="11.75" style="352" customWidth="1"/>
    <col min="15626" max="15626" width="10.25" style="352" customWidth="1"/>
    <col min="15627" max="15872" width="9" style="352"/>
    <col min="15873" max="15873" width="10.875" style="352" customWidth="1"/>
    <col min="15874" max="15874" width="8.25" style="352" customWidth="1"/>
    <col min="15875" max="15875" width="8.75" style="352" customWidth="1"/>
    <col min="15876" max="15876" width="8.625" style="352" customWidth="1"/>
    <col min="15877" max="15877" width="8" style="352" customWidth="1"/>
    <col min="15878" max="15878" width="10" style="352" customWidth="1"/>
    <col min="15879" max="15879" width="8.125" style="352" customWidth="1"/>
    <col min="15880" max="15880" width="11.625" style="352" customWidth="1"/>
    <col min="15881" max="15881" width="11.75" style="352" customWidth="1"/>
    <col min="15882" max="15882" width="10.25" style="352" customWidth="1"/>
    <col min="15883" max="16128" width="9" style="352"/>
    <col min="16129" max="16129" width="10.875" style="352" customWidth="1"/>
    <col min="16130" max="16130" width="8.25" style="352" customWidth="1"/>
    <col min="16131" max="16131" width="8.75" style="352" customWidth="1"/>
    <col min="16132" max="16132" width="8.625" style="352" customWidth="1"/>
    <col min="16133" max="16133" width="8" style="352" customWidth="1"/>
    <col min="16134" max="16134" width="10" style="352" customWidth="1"/>
    <col min="16135" max="16135" width="8.125" style="352" customWidth="1"/>
    <col min="16136" max="16136" width="11.625" style="352" customWidth="1"/>
    <col min="16137" max="16137" width="11.75" style="352" customWidth="1"/>
    <col min="16138" max="16138" width="10.25" style="352" customWidth="1"/>
    <col min="16139" max="16384" width="9" style="352"/>
  </cols>
  <sheetData>
    <row r="1" spans="1:10" ht="24.75" customHeight="1" x14ac:dyDescent="0.15">
      <c r="A1" s="438" t="s">
        <v>267</v>
      </c>
      <c r="B1" s="438"/>
      <c r="C1" s="438"/>
      <c r="D1" s="438"/>
      <c r="E1" s="438"/>
      <c r="F1" s="438"/>
      <c r="G1" s="438"/>
      <c r="H1" s="438"/>
      <c r="I1" s="438"/>
      <c r="J1" s="438"/>
    </row>
    <row r="3" spans="1:10" ht="15" customHeight="1" thickBot="1" x14ac:dyDescent="0.2">
      <c r="A3" s="21" t="s">
        <v>268</v>
      </c>
      <c r="B3" s="21"/>
      <c r="C3" s="21"/>
      <c r="D3" s="21"/>
      <c r="E3" s="21"/>
      <c r="F3" s="21"/>
      <c r="G3" s="21"/>
      <c r="H3" s="21"/>
      <c r="I3" s="21"/>
      <c r="J3" s="353" t="s">
        <v>269</v>
      </c>
    </row>
    <row r="4" spans="1:10" ht="37.5" customHeight="1" x14ac:dyDescent="0.15">
      <c r="A4" s="439"/>
      <c r="B4" s="440"/>
      <c r="C4" s="354"/>
      <c r="D4" s="355" t="s">
        <v>270</v>
      </c>
      <c r="E4" s="356" t="s">
        <v>271</v>
      </c>
      <c r="F4" s="357"/>
      <c r="G4" s="358"/>
      <c r="H4" s="359" t="s">
        <v>272</v>
      </c>
      <c r="I4" s="441" t="s">
        <v>273</v>
      </c>
      <c r="J4" s="442"/>
    </row>
    <row r="5" spans="1:10" x14ac:dyDescent="0.15">
      <c r="A5" s="360"/>
      <c r="B5" s="361"/>
      <c r="C5" s="362"/>
      <c r="D5" s="362"/>
      <c r="E5" s="362"/>
      <c r="F5" s="362"/>
      <c r="G5" s="443" t="s">
        <v>274</v>
      </c>
      <c r="H5" s="363" t="s">
        <v>275</v>
      </c>
      <c r="I5" s="364"/>
      <c r="J5" s="365"/>
    </row>
    <row r="6" spans="1:10" x14ac:dyDescent="0.15">
      <c r="A6" s="366" t="s">
        <v>276</v>
      </c>
      <c r="B6" s="367"/>
      <c r="C6" s="368"/>
      <c r="D6" s="368"/>
      <c r="E6" s="368"/>
      <c r="F6" s="368"/>
      <c r="G6" s="444"/>
      <c r="H6" s="369"/>
      <c r="I6" s="370"/>
      <c r="J6" s="371"/>
    </row>
    <row r="7" spans="1:10" x14ac:dyDescent="0.15">
      <c r="A7" s="366" t="s">
        <v>277</v>
      </c>
      <c r="B7" s="367"/>
      <c r="C7" s="368"/>
      <c r="D7" s="368"/>
      <c r="E7" s="368"/>
      <c r="F7" s="368"/>
      <c r="G7" s="444"/>
      <c r="H7" s="369"/>
      <c r="I7" s="370"/>
      <c r="J7" s="372" t="s">
        <v>278</v>
      </c>
    </row>
    <row r="8" spans="1:10" x14ac:dyDescent="0.15">
      <c r="A8" s="366" t="s">
        <v>279</v>
      </c>
      <c r="B8" s="446" t="s">
        <v>280</v>
      </c>
      <c r="C8" s="447"/>
      <c r="D8" s="447"/>
      <c r="E8" s="447"/>
      <c r="F8" s="448"/>
      <c r="G8" s="444"/>
      <c r="H8" s="369"/>
      <c r="I8" s="370"/>
      <c r="J8" s="371"/>
    </row>
    <row r="9" spans="1:10" x14ac:dyDescent="0.15">
      <c r="A9" s="373"/>
      <c r="B9" s="374" t="s">
        <v>281</v>
      </c>
      <c r="C9" s="375"/>
      <c r="D9" s="375"/>
      <c r="E9" s="375"/>
      <c r="F9" s="375"/>
      <c r="G9" s="445"/>
      <c r="H9" s="374" t="s">
        <v>282</v>
      </c>
      <c r="I9" s="375"/>
      <c r="J9" s="376"/>
    </row>
    <row r="10" spans="1:10" ht="7.5" customHeight="1" x14ac:dyDescent="0.15">
      <c r="A10" s="434" t="s">
        <v>283</v>
      </c>
      <c r="B10" s="362"/>
      <c r="C10" s="362"/>
      <c r="D10" s="362"/>
      <c r="E10" s="362"/>
      <c r="F10" s="362"/>
      <c r="G10" s="377"/>
      <c r="H10" s="378"/>
      <c r="I10" s="449" t="s">
        <v>284</v>
      </c>
      <c r="J10" s="450"/>
    </row>
    <row r="11" spans="1:10" x14ac:dyDescent="0.15">
      <c r="A11" s="412"/>
      <c r="B11" s="368" t="s">
        <v>285</v>
      </c>
      <c r="C11" s="368" t="s">
        <v>286</v>
      </c>
      <c r="D11" s="368"/>
      <c r="E11" s="368"/>
      <c r="F11" s="368"/>
      <c r="G11" s="368"/>
      <c r="H11" s="379"/>
      <c r="I11" s="451"/>
      <c r="J11" s="420"/>
    </row>
    <row r="12" spans="1:10" x14ac:dyDescent="0.15">
      <c r="A12" s="412"/>
      <c r="B12" s="368"/>
      <c r="C12" s="368"/>
      <c r="D12" s="368"/>
      <c r="E12" s="368"/>
      <c r="F12" s="368"/>
      <c r="G12" s="368"/>
      <c r="H12" s="379"/>
      <c r="I12" s="451"/>
      <c r="J12" s="420"/>
    </row>
    <row r="13" spans="1:10" x14ac:dyDescent="0.15">
      <c r="A13" s="412"/>
      <c r="B13" s="368"/>
      <c r="C13" s="368"/>
      <c r="D13" s="368"/>
      <c r="E13" s="368"/>
      <c r="F13" s="368"/>
      <c r="G13" s="368"/>
      <c r="H13" s="379"/>
      <c r="I13" s="451"/>
      <c r="J13" s="420"/>
    </row>
    <row r="14" spans="1:10" x14ac:dyDescent="0.15">
      <c r="A14" s="412"/>
      <c r="B14" s="368"/>
      <c r="C14" s="368"/>
      <c r="D14" s="368"/>
      <c r="E14" s="368"/>
      <c r="F14" s="368"/>
      <c r="G14" s="368"/>
      <c r="H14" s="379"/>
      <c r="I14" s="451"/>
      <c r="J14" s="420"/>
    </row>
    <row r="15" spans="1:10" x14ac:dyDescent="0.15">
      <c r="A15" s="412"/>
      <c r="B15" s="368"/>
      <c r="C15" s="368"/>
      <c r="D15" s="368"/>
      <c r="E15" s="368" t="s">
        <v>287</v>
      </c>
      <c r="F15" s="419" t="s">
        <v>288</v>
      </c>
      <c r="G15" s="419"/>
      <c r="H15" s="433"/>
      <c r="I15" s="451"/>
      <c r="J15" s="420"/>
    </row>
    <row r="16" spans="1:10" x14ac:dyDescent="0.15">
      <c r="A16" s="412"/>
      <c r="B16" s="368"/>
      <c r="C16" s="368"/>
      <c r="D16" s="368"/>
      <c r="E16" s="368" t="s">
        <v>289</v>
      </c>
      <c r="F16" s="419" t="s">
        <v>288</v>
      </c>
      <c r="G16" s="419"/>
      <c r="H16" s="433"/>
      <c r="I16" s="451"/>
      <c r="J16" s="420"/>
    </row>
    <row r="17" spans="1:10" ht="7.5" customHeight="1" x14ac:dyDescent="0.15">
      <c r="A17" s="432"/>
      <c r="B17" s="375"/>
      <c r="C17" s="375"/>
      <c r="D17" s="375"/>
      <c r="E17" s="375"/>
      <c r="F17" s="375"/>
      <c r="G17" s="375"/>
      <c r="H17" s="380"/>
      <c r="I17" s="451"/>
      <c r="J17" s="420"/>
    </row>
    <row r="18" spans="1:10" ht="7.5" customHeight="1" x14ac:dyDescent="0.15">
      <c r="A18" s="434" t="s">
        <v>290</v>
      </c>
      <c r="B18" s="362"/>
      <c r="C18" s="362"/>
      <c r="D18" s="362"/>
      <c r="E18" s="362"/>
      <c r="F18" s="362"/>
      <c r="G18" s="377"/>
      <c r="H18" s="378"/>
      <c r="I18" s="451"/>
      <c r="J18" s="420"/>
    </row>
    <row r="19" spans="1:10" x14ac:dyDescent="0.15">
      <c r="A19" s="412"/>
      <c r="B19" s="368" t="s">
        <v>285</v>
      </c>
      <c r="C19" s="368" t="s">
        <v>286</v>
      </c>
      <c r="D19" s="368"/>
      <c r="E19" s="368"/>
      <c r="F19" s="368"/>
      <c r="G19" s="368"/>
      <c r="H19" s="379"/>
      <c r="I19" s="451"/>
      <c r="J19" s="420"/>
    </row>
    <row r="20" spans="1:10" x14ac:dyDescent="0.15">
      <c r="A20" s="412"/>
      <c r="B20" s="368"/>
      <c r="C20" s="368"/>
      <c r="D20" s="368"/>
      <c r="E20" s="368"/>
      <c r="F20" s="368"/>
      <c r="G20" s="368"/>
      <c r="H20" s="379"/>
      <c r="I20" s="451"/>
      <c r="J20" s="420"/>
    </row>
    <row r="21" spans="1:10" x14ac:dyDescent="0.15">
      <c r="A21" s="412"/>
      <c r="B21" s="368"/>
      <c r="C21" s="368"/>
      <c r="D21" s="368"/>
      <c r="E21" s="368"/>
      <c r="F21" s="368"/>
      <c r="G21" s="368"/>
      <c r="H21" s="379"/>
      <c r="I21" s="451"/>
      <c r="J21" s="420"/>
    </row>
    <row r="22" spans="1:10" x14ac:dyDescent="0.15">
      <c r="A22" s="412"/>
      <c r="B22" s="368"/>
      <c r="C22" s="368"/>
      <c r="D22" s="368"/>
      <c r="E22" s="368"/>
      <c r="F22" s="368"/>
      <c r="G22" s="368"/>
      <c r="H22" s="379"/>
      <c r="I22" s="451"/>
      <c r="J22" s="420"/>
    </row>
    <row r="23" spans="1:10" x14ac:dyDescent="0.15">
      <c r="A23" s="412"/>
      <c r="B23" s="368"/>
      <c r="C23" s="368"/>
      <c r="D23" s="368"/>
      <c r="E23" s="368" t="s">
        <v>287</v>
      </c>
      <c r="F23" s="419" t="s">
        <v>288</v>
      </c>
      <c r="G23" s="419"/>
      <c r="H23" s="433"/>
      <c r="I23" s="451"/>
      <c r="J23" s="420"/>
    </row>
    <row r="24" spans="1:10" x14ac:dyDescent="0.15">
      <c r="A24" s="412"/>
      <c r="B24" s="368"/>
      <c r="C24" s="368"/>
      <c r="D24" s="368"/>
      <c r="E24" s="368" t="s">
        <v>289</v>
      </c>
      <c r="F24" s="419" t="s">
        <v>288</v>
      </c>
      <c r="G24" s="419"/>
      <c r="H24" s="433"/>
      <c r="I24" s="451"/>
      <c r="J24" s="420"/>
    </row>
    <row r="25" spans="1:10" ht="7.5" customHeight="1" x14ac:dyDescent="0.15">
      <c r="A25" s="432"/>
      <c r="B25" s="375"/>
      <c r="C25" s="375"/>
      <c r="D25" s="375"/>
      <c r="E25" s="375"/>
      <c r="F25" s="375"/>
      <c r="G25" s="375"/>
      <c r="H25" s="380"/>
      <c r="I25" s="429"/>
      <c r="J25" s="452"/>
    </row>
    <row r="26" spans="1:10" x14ac:dyDescent="0.15">
      <c r="A26" s="434" t="s">
        <v>291</v>
      </c>
      <c r="B26" s="428"/>
      <c r="C26" s="430" t="s">
        <v>292</v>
      </c>
      <c r="D26" s="430" t="s">
        <v>293</v>
      </c>
      <c r="E26" s="436" t="s">
        <v>278</v>
      </c>
      <c r="F26" s="436"/>
      <c r="G26" s="436"/>
      <c r="H26" s="436"/>
      <c r="I26" s="424" t="s">
        <v>294</v>
      </c>
      <c r="J26" s="425"/>
    </row>
    <row r="27" spans="1:10" x14ac:dyDescent="0.15">
      <c r="A27" s="412"/>
      <c r="B27" s="429"/>
      <c r="C27" s="435"/>
      <c r="D27" s="435"/>
      <c r="E27" s="437"/>
      <c r="F27" s="437"/>
      <c r="G27" s="437"/>
      <c r="H27" s="437"/>
      <c r="I27" s="426" t="s">
        <v>295</v>
      </c>
      <c r="J27" s="427"/>
    </row>
    <row r="28" spans="1:10" ht="24" customHeight="1" x14ac:dyDescent="0.15">
      <c r="A28" s="412"/>
      <c r="B28" s="381"/>
      <c r="C28" s="382" t="s">
        <v>292</v>
      </c>
      <c r="D28" s="382" t="s">
        <v>293</v>
      </c>
      <c r="E28" s="381"/>
      <c r="F28" s="381"/>
      <c r="G28" s="381"/>
      <c r="H28" s="381"/>
      <c r="I28" s="381"/>
      <c r="J28" s="383"/>
    </row>
    <row r="29" spans="1:10" ht="24" customHeight="1" x14ac:dyDescent="0.15">
      <c r="A29" s="412"/>
      <c r="B29" s="381"/>
      <c r="C29" s="382" t="s">
        <v>292</v>
      </c>
      <c r="D29" s="382" t="s">
        <v>293</v>
      </c>
      <c r="E29" s="381"/>
      <c r="F29" s="381"/>
      <c r="G29" s="381"/>
      <c r="H29" s="381"/>
      <c r="I29" s="381"/>
      <c r="J29" s="383"/>
    </row>
    <row r="30" spans="1:10" ht="16.5" customHeight="1" x14ac:dyDescent="0.15">
      <c r="A30" s="412"/>
      <c r="B30" s="428"/>
      <c r="C30" s="430" t="s">
        <v>292</v>
      </c>
      <c r="D30" s="430" t="s">
        <v>293</v>
      </c>
      <c r="E30" s="368"/>
      <c r="F30" s="368"/>
      <c r="G30" s="368"/>
      <c r="H30" s="368"/>
      <c r="I30" s="368"/>
      <c r="J30" s="384"/>
    </row>
    <row r="31" spans="1:10" ht="7.5" customHeight="1" x14ac:dyDescent="0.15">
      <c r="A31" s="432"/>
      <c r="B31" s="429"/>
      <c r="C31" s="431"/>
      <c r="D31" s="431"/>
      <c r="E31" s="375"/>
      <c r="F31" s="375"/>
      <c r="G31" s="375"/>
      <c r="H31" s="375"/>
      <c r="I31" s="375"/>
      <c r="J31" s="376"/>
    </row>
    <row r="32" spans="1:10" ht="7.5" customHeight="1" x14ac:dyDescent="0.15">
      <c r="A32" s="411" t="s">
        <v>296</v>
      </c>
      <c r="B32" s="361"/>
      <c r="C32" s="385"/>
      <c r="D32" s="386"/>
      <c r="E32" s="362"/>
      <c r="F32" s="362"/>
      <c r="G32" s="362"/>
      <c r="H32" s="362"/>
      <c r="I32" s="413" t="s">
        <v>297</v>
      </c>
      <c r="J32" s="414"/>
    </row>
    <row r="33" spans="1:10" x14ac:dyDescent="0.15">
      <c r="A33" s="412"/>
      <c r="B33" s="387" t="s">
        <v>298</v>
      </c>
      <c r="C33" s="368"/>
      <c r="D33" s="368"/>
      <c r="E33" s="368"/>
      <c r="F33" s="368"/>
      <c r="G33" s="368"/>
      <c r="H33" s="368"/>
      <c r="I33" s="415"/>
      <c r="J33" s="416"/>
    </row>
    <row r="34" spans="1:10" x14ac:dyDescent="0.15">
      <c r="A34" s="412"/>
      <c r="B34" s="387" t="s">
        <v>299</v>
      </c>
      <c r="C34" s="368"/>
      <c r="D34" s="368"/>
      <c r="E34" s="368"/>
      <c r="F34" s="368"/>
      <c r="G34" s="368"/>
      <c r="H34" s="368"/>
      <c r="I34" s="415"/>
      <c r="J34" s="416"/>
    </row>
    <row r="35" spans="1:10" x14ac:dyDescent="0.15">
      <c r="A35" s="412"/>
      <c r="B35" s="388"/>
      <c r="C35" s="375"/>
      <c r="D35" s="375"/>
      <c r="E35" s="375"/>
      <c r="F35" s="375"/>
      <c r="G35" s="375"/>
      <c r="H35" s="375"/>
      <c r="I35" s="417"/>
      <c r="J35" s="418"/>
    </row>
    <row r="36" spans="1:10" ht="7.5" customHeight="1" x14ac:dyDescent="0.15">
      <c r="A36" s="412"/>
      <c r="B36" s="370"/>
      <c r="C36" s="368"/>
      <c r="D36" s="368"/>
      <c r="E36" s="368"/>
      <c r="F36" s="368"/>
      <c r="G36" s="368"/>
      <c r="H36" s="368"/>
      <c r="I36" s="368"/>
      <c r="J36" s="384"/>
    </row>
    <row r="37" spans="1:10" x14ac:dyDescent="0.15">
      <c r="A37" s="412"/>
      <c r="B37" s="389" t="s">
        <v>300</v>
      </c>
      <c r="C37" s="368" t="s">
        <v>301</v>
      </c>
      <c r="D37" s="368" t="s">
        <v>302</v>
      </c>
      <c r="E37" s="368"/>
      <c r="F37" s="368"/>
      <c r="G37" s="368"/>
      <c r="H37" s="368"/>
      <c r="I37" s="368"/>
      <c r="J37" s="384"/>
    </row>
    <row r="38" spans="1:10" ht="15" customHeight="1" x14ac:dyDescent="0.15">
      <c r="A38" s="412"/>
      <c r="B38" s="370"/>
      <c r="C38" s="368"/>
      <c r="D38" s="368"/>
      <c r="E38" s="368"/>
      <c r="F38" s="368"/>
      <c r="G38" s="368"/>
      <c r="H38" s="368"/>
      <c r="I38" s="368"/>
      <c r="J38" s="384"/>
    </row>
    <row r="39" spans="1:10" ht="19.5" customHeight="1" x14ac:dyDescent="0.15">
      <c r="A39" s="412"/>
      <c r="B39" s="370"/>
      <c r="C39" s="368"/>
      <c r="D39" s="368"/>
      <c r="E39" s="368"/>
      <c r="F39" s="368"/>
      <c r="G39" s="368"/>
      <c r="H39" s="368"/>
      <c r="I39" s="368"/>
      <c r="J39" s="384"/>
    </row>
    <row r="40" spans="1:10" ht="15.75" customHeight="1" x14ac:dyDescent="0.15">
      <c r="A40" s="412"/>
      <c r="B40" s="370"/>
      <c r="C40" s="368"/>
      <c r="D40" s="368"/>
      <c r="E40" s="368"/>
      <c r="F40" s="368"/>
      <c r="G40" s="368"/>
      <c r="H40" s="368"/>
      <c r="I40" s="368"/>
      <c r="J40" s="384"/>
    </row>
    <row r="41" spans="1:10" ht="15" customHeight="1" x14ac:dyDescent="0.15">
      <c r="A41" s="412"/>
      <c r="B41" s="370"/>
      <c r="C41" s="368"/>
      <c r="D41" s="368"/>
      <c r="E41" s="368"/>
      <c r="F41" s="368" t="s">
        <v>303</v>
      </c>
      <c r="G41" s="419" t="s">
        <v>304</v>
      </c>
      <c r="H41" s="419"/>
      <c r="I41" s="419"/>
      <c r="J41" s="420"/>
    </row>
    <row r="42" spans="1:10" ht="15" customHeight="1" x14ac:dyDescent="0.15">
      <c r="A42" s="412"/>
      <c r="B42" s="370"/>
      <c r="C42" s="368"/>
      <c r="D42" s="368"/>
      <c r="E42" s="368"/>
      <c r="F42" s="370" t="s">
        <v>289</v>
      </c>
      <c r="G42" s="419" t="s">
        <v>304</v>
      </c>
      <c r="H42" s="419"/>
      <c r="I42" s="419"/>
      <c r="J42" s="420"/>
    </row>
    <row r="43" spans="1:10" ht="7.5" customHeight="1" x14ac:dyDescent="0.15">
      <c r="A43" s="432"/>
      <c r="B43" s="390"/>
      <c r="C43" s="375"/>
      <c r="D43" s="375"/>
      <c r="E43" s="375"/>
      <c r="F43" s="375"/>
      <c r="G43" s="375"/>
      <c r="H43" s="375"/>
      <c r="I43" s="375"/>
      <c r="J43" s="376"/>
    </row>
    <row r="44" spans="1:10" ht="7.5" customHeight="1" x14ac:dyDescent="0.15">
      <c r="A44" s="411" t="s">
        <v>305</v>
      </c>
      <c r="B44" s="363"/>
      <c r="C44" s="385"/>
      <c r="D44" s="386"/>
      <c r="E44" s="362"/>
      <c r="F44" s="362"/>
      <c r="G44" s="362"/>
      <c r="H44" s="362"/>
      <c r="I44" s="413" t="s">
        <v>297</v>
      </c>
      <c r="J44" s="414"/>
    </row>
    <row r="45" spans="1:10" x14ac:dyDescent="0.15">
      <c r="A45" s="412"/>
      <c r="B45" s="387" t="s">
        <v>298</v>
      </c>
      <c r="C45" s="368"/>
      <c r="D45" s="368"/>
      <c r="E45" s="368"/>
      <c r="F45" s="368"/>
      <c r="G45" s="368"/>
      <c r="H45" s="368"/>
      <c r="I45" s="415"/>
      <c r="J45" s="416"/>
    </row>
    <row r="46" spans="1:10" x14ac:dyDescent="0.15">
      <c r="A46" s="412"/>
      <c r="B46" s="387" t="s">
        <v>299</v>
      </c>
      <c r="C46" s="368"/>
      <c r="D46" s="368"/>
      <c r="E46" s="368"/>
      <c r="F46" s="368"/>
      <c r="G46" s="368"/>
      <c r="H46" s="368"/>
      <c r="I46" s="415"/>
      <c r="J46" s="416"/>
    </row>
    <row r="47" spans="1:10" x14ac:dyDescent="0.15">
      <c r="A47" s="412"/>
      <c r="B47" s="388"/>
      <c r="C47" s="375"/>
      <c r="D47" s="375"/>
      <c r="E47" s="375"/>
      <c r="F47" s="375"/>
      <c r="G47" s="375"/>
      <c r="H47" s="375"/>
      <c r="I47" s="417"/>
      <c r="J47" s="418"/>
    </row>
    <row r="48" spans="1:10" ht="7.5" customHeight="1" x14ac:dyDescent="0.15">
      <c r="A48" s="412"/>
      <c r="B48" s="370"/>
      <c r="C48" s="368"/>
      <c r="D48" s="368"/>
      <c r="E48" s="368"/>
      <c r="F48" s="368"/>
      <c r="G48" s="368"/>
      <c r="H48" s="368"/>
      <c r="I48" s="368"/>
      <c r="J48" s="384"/>
    </row>
    <row r="49" spans="1:10" x14ac:dyDescent="0.15">
      <c r="A49" s="412"/>
      <c r="B49" s="389" t="s">
        <v>300</v>
      </c>
      <c r="C49" s="368" t="s">
        <v>301</v>
      </c>
      <c r="D49" s="368" t="s">
        <v>302</v>
      </c>
      <c r="E49" s="368"/>
      <c r="F49" s="368"/>
      <c r="G49" s="368"/>
      <c r="H49" s="368"/>
      <c r="I49" s="368"/>
      <c r="J49" s="384"/>
    </row>
    <row r="50" spans="1:10" ht="15" customHeight="1" x14ac:dyDescent="0.15">
      <c r="A50" s="412"/>
      <c r="B50" s="370"/>
      <c r="C50" s="368"/>
      <c r="D50" s="368"/>
      <c r="E50" s="368"/>
      <c r="F50" s="368"/>
      <c r="G50" s="368"/>
      <c r="H50" s="368"/>
      <c r="I50" s="368"/>
      <c r="J50" s="384"/>
    </row>
    <row r="51" spans="1:10" ht="19.5" customHeight="1" x14ac:dyDescent="0.15">
      <c r="A51" s="412"/>
      <c r="B51" s="368"/>
      <c r="C51" s="368"/>
      <c r="D51" s="368"/>
      <c r="E51" s="368"/>
      <c r="F51" s="368"/>
      <c r="G51" s="368"/>
      <c r="H51" s="368"/>
      <c r="I51" s="368"/>
      <c r="J51" s="384"/>
    </row>
    <row r="52" spans="1:10" ht="15" customHeight="1" x14ac:dyDescent="0.15">
      <c r="A52" s="412"/>
      <c r="B52" s="368"/>
      <c r="C52" s="368"/>
      <c r="D52" s="368"/>
      <c r="E52" s="368"/>
      <c r="F52" s="368"/>
      <c r="G52" s="368"/>
      <c r="H52" s="368"/>
      <c r="I52" s="368"/>
      <c r="J52" s="384"/>
    </row>
    <row r="53" spans="1:10" ht="15" customHeight="1" x14ac:dyDescent="0.15">
      <c r="A53" s="412"/>
      <c r="B53" s="368"/>
      <c r="C53" s="368"/>
      <c r="D53" s="368"/>
      <c r="E53" s="368"/>
      <c r="F53" s="368" t="s">
        <v>303</v>
      </c>
      <c r="G53" s="419" t="s">
        <v>304</v>
      </c>
      <c r="H53" s="419"/>
      <c r="I53" s="419"/>
      <c r="J53" s="420"/>
    </row>
    <row r="54" spans="1:10" ht="15" customHeight="1" x14ac:dyDescent="0.15">
      <c r="A54" s="412"/>
      <c r="B54" s="368"/>
      <c r="C54" s="368"/>
      <c r="D54" s="368"/>
      <c r="E54" s="368"/>
      <c r="F54" s="370" t="s">
        <v>289</v>
      </c>
      <c r="G54" s="419" t="s">
        <v>304</v>
      </c>
      <c r="H54" s="419"/>
      <c r="I54" s="419"/>
      <c r="J54" s="420"/>
    </row>
    <row r="55" spans="1:10" ht="7.5" customHeight="1" thickBot="1" x14ac:dyDescent="0.2">
      <c r="A55" s="412"/>
      <c r="B55" s="368"/>
      <c r="C55" s="368"/>
      <c r="D55" s="368"/>
      <c r="E55" s="368"/>
      <c r="F55" s="368"/>
      <c r="G55" s="368"/>
      <c r="H55" s="368"/>
      <c r="I55" s="368"/>
      <c r="J55" s="384"/>
    </row>
    <row r="56" spans="1:10" ht="27" customHeight="1" thickTop="1" x14ac:dyDescent="0.15">
      <c r="A56" s="421" t="s">
        <v>306</v>
      </c>
      <c r="B56" s="422"/>
      <c r="C56" s="422"/>
      <c r="D56" s="422"/>
      <c r="E56" s="422"/>
      <c r="F56" s="422"/>
      <c r="G56" s="422"/>
      <c r="H56" s="422"/>
      <c r="I56" s="422"/>
      <c r="J56" s="423"/>
    </row>
    <row r="57" spans="1:10" ht="27" customHeight="1" x14ac:dyDescent="0.15">
      <c r="A57" s="391" t="s">
        <v>307</v>
      </c>
      <c r="B57" s="392"/>
      <c r="C57" s="381"/>
      <c r="D57" s="381"/>
      <c r="E57" s="381"/>
      <c r="F57" s="381"/>
      <c r="G57" s="381"/>
      <c r="H57" s="381"/>
      <c r="I57" s="381"/>
      <c r="J57" s="383"/>
    </row>
    <row r="58" spans="1:10" ht="27" customHeight="1" thickBot="1" x14ac:dyDescent="0.2">
      <c r="A58" s="393" t="s">
        <v>307</v>
      </c>
      <c r="B58" s="394"/>
      <c r="C58" s="395"/>
      <c r="D58" s="395"/>
      <c r="E58" s="395"/>
      <c r="F58" s="395"/>
      <c r="G58" s="395"/>
      <c r="H58" s="395"/>
      <c r="I58" s="395"/>
      <c r="J58" s="396"/>
    </row>
    <row r="59" spans="1:10" ht="17.25" customHeight="1" x14ac:dyDescent="0.15">
      <c r="A59" s="21" t="s">
        <v>308</v>
      </c>
    </row>
    <row r="60" spans="1:10" ht="17.25" customHeight="1" x14ac:dyDescent="0.15">
      <c r="A60" s="21" t="s">
        <v>309</v>
      </c>
    </row>
    <row r="61" spans="1:10" ht="17.25" customHeight="1" x14ac:dyDescent="0.15">
      <c r="A61" s="21" t="s">
        <v>310</v>
      </c>
    </row>
    <row r="62" spans="1:10" ht="17.25" customHeight="1" x14ac:dyDescent="0.15">
      <c r="A62" s="21" t="s">
        <v>311</v>
      </c>
    </row>
    <row r="63" spans="1:10" x14ac:dyDescent="0.15">
      <c r="A63" s="21"/>
    </row>
  </sheetData>
  <mergeCells count="31">
    <mergeCell ref="A10:A17"/>
    <mergeCell ref="I10:J25"/>
    <mergeCell ref="F15:H15"/>
    <mergeCell ref="F16:H16"/>
    <mergeCell ref="A18:A25"/>
    <mergeCell ref="A1:J1"/>
    <mergeCell ref="A4:B4"/>
    <mergeCell ref="I4:J4"/>
    <mergeCell ref="G5:G9"/>
    <mergeCell ref="B8:F8"/>
    <mergeCell ref="A32:A43"/>
    <mergeCell ref="I32:J35"/>
    <mergeCell ref="G41:J41"/>
    <mergeCell ref="G42:J42"/>
    <mergeCell ref="F23:H23"/>
    <mergeCell ref="F24:H24"/>
    <mergeCell ref="A26:A31"/>
    <mergeCell ref="B26:B27"/>
    <mergeCell ref="C26:C27"/>
    <mergeCell ref="D26:D27"/>
    <mergeCell ref="E26:H27"/>
    <mergeCell ref="I26:J26"/>
    <mergeCell ref="I27:J27"/>
    <mergeCell ref="B30:B31"/>
    <mergeCell ref="C30:C31"/>
    <mergeCell ref="D30:D31"/>
    <mergeCell ref="A44:A55"/>
    <mergeCell ref="I44:J47"/>
    <mergeCell ref="G53:J53"/>
    <mergeCell ref="G54:J54"/>
    <mergeCell ref="A56:J56"/>
  </mergeCells>
  <phoneticPr fontId="5"/>
  <pageMargins left="0.98425196850393704" right="0.19685039370078741" top="0.39370078740157483" bottom="0.3937007874015748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3:W30"/>
  <sheetViews>
    <sheetView tabSelected="1" view="pageBreakPreview" zoomScale="115" zoomScaleNormal="100" zoomScaleSheetLayoutView="115" workbookViewId="0">
      <selection activeCell="L14" sqref="L14"/>
    </sheetView>
  </sheetViews>
  <sheetFormatPr defaultRowHeight="13.5" x14ac:dyDescent="0.15"/>
  <cols>
    <col min="1" max="7" width="9" style="350"/>
    <col min="8" max="8" width="9.25" style="350" bestFit="1" customWidth="1"/>
    <col min="9" max="14" width="9" style="350"/>
    <col min="15" max="20" width="0" style="350" hidden="1" customWidth="1"/>
    <col min="21" max="263" width="9" style="350"/>
    <col min="264" max="264" width="9.25" style="350" bestFit="1" customWidth="1"/>
    <col min="265" max="270" width="9" style="350"/>
    <col min="271" max="276" width="0" style="350" hidden="1" customWidth="1"/>
    <col min="277" max="519" width="9" style="350"/>
    <col min="520" max="520" width="9.25" style="350" bestFit="1" customWidth="1"/>
    <col min="521" max="526" width="9" style="350"/>
    <col min="527" max="532" width="0" style="350" hidden="1" customWidth="1"/>
    <col min="533" max="775" width="9" style="350"/>
    <col min="776" max="776" width="9.25" style="350" bestFit="1" customWidth="1"/>
    <col min="777" max="782" width="9" style="350"/>
    <col min="783" max="788" width="0" style="350" hidden="1" customWidth="1"/>
    <col min="789" max="1031" width="9" style="350"/>
    <col min="1032" max="1032" width="9.25" style="350" bestFit="1" customWidth="1"/>
    <col min="1033" max="1038" width="9" style="350"/>
    <col min="1039" max="1044" width="0" style="350" hidden="1" customWidth="1"/>
    <col min="1045" max="1287" width="9" style="350"/>
    <col min="1288" max="1288" width="9.25" style="350" bestFit="1" customWidth="1"/>
    <col min="1289" max="1294" width="9" style="350"/>
    <col min="1295" max="1300" width="0" style="350" hidden="1" customWidth="1"/>
    <col min="1301" max="1543" width="9" style="350"/>
    <col min="1544" max="1544" width="9.25" style="350" bestFit="1" customWidth="1"/>
    <col min="1545" max="1550" width="9" style="350"/>
    <col min="1551" max="1556" width="0" style="350" hidden="1" customWidth="1"/>
    <col min="1557" max="1799" width="9" style="350"/>
    <col min="1800" max="1800" width="9.25" style="350" bestFit="1" customWidth="1"/>
    <col min="1801" max="1806" width="9" style="350"/>
    <col min="1807" max="1812" width="0" style="350" hidden="1" customWidth="1"/>
    <col min="1813" max="2055" width="9" style="350"/>
    <col min="2056" max="2056" width="9.25" style="350" bestFit="1" customWidth="1"/>
    <col min="2057" max="2062" width="9" style="350"/>
    <col min="2063" max="2068" width="0" style="350" hidden="1" customWidth="1"/>
    <col min="2069" max="2311" width="9" style="350"/>
    <col min="2312" max="2312" width="9.25" style="350" bestFit="1" customWidth="1"/>
    <col min="2313" max="2318" width="9" style="350"/>
    <col min="2319" max="2324" width="0" style="350" hidden="1" customWidth="1"/>
    <col min="2325" max="2567" width="9" style="350"/>
    <col min="2568" max="2568" width="9.25" style="350" bestFit="1" customWidth="1"/>
    <col min="2569" max="2574" width="9" style="350"/>
    <col min="2575" max="2580" width="0" style="350" hidden="1" customWidth="1"/>
    <col min="2581" max="2823" width="9" style="350"/>
    <col min="2824" max="2824" width="9.25" style="350" bestFit="1" customWidth="1"/>
    <col min="2825" max="2830" width="9" style="350"/>
    <col min="2831" max="2836" width="0" style="350" hidden="1" customWidth="1"/>
    <col min="2837" max="3079" width="9" style="350"/>
    <col min="3080" max="3080" width="9.25" style="350" bestFit="1" customWidth="1"/>
    <col min="3081" max="3086" width="9" style="350"/>
    <col min="3087" max="3092" width="0" style="350" hidden="1" customWidth="1"/>
    <col min="3093" max="3335" width="9" style="350"/>
    <col min="3336" max="3336" width="9.25" style="350" bestFit="1" customWidth="1"/>
    <col min="3337" max="3342" width="9" style="350"/>
    <col min="3343" max="3348" width="0" style="350" hidden="1" customWidth="1"/>
    <col min="3349" max="3591" width="9" style="350"/>
    <col min="3592" max="3592" width="9.25" style="350" bestFit="1" customWidth="1"/>
    <col min="3593" max="3598" width="9" style="350"/>
    <col min="3599" max="3604" width="0" style="350" hidden="1" customWidth="1"/>
    <col min="3605" max="3847" width="9" style="350"/>
    <col min="3848" max="3848" width="9.25" style="350" bestFit="1" customWidth="1"/>
    <col min="3849" max="3854" width="9" style="350"/>
    <col min="3855" max="3860" width="0" style="350" hidden="1" customWidth="1"/>
    <col min="3861" max="4103" width="9" style="350"/>
    <col min="4104" max="4104" width="9.25" style="350" bestFit="1" customWidth="1"/>
    <col min="4105" max="4110" width="9" style="350"/>
    <col min="4111" max="4116" width="0" style="350" hidden="1" customWidth="1"/>
    <col min="4117" max="4359" width="9" style="350"/>
    <col min="4360" max="4360" width="9.25" style="350" bestFit="1" customWidth="1"/>
    <col min="4361" max="4366" width="9" style="350"/>
    <col min="4367" max="4372" width="0" style="350" hidden="1" customWidth="1"/>
    <col min="4373" max="4615" width="9" style="350"/>
    <col min="4616" max="4616" width="9.25" style="350" bestFit="1" customWidth="1"/>
    <col min="4617" max="4622" width="9" style="350"/>
    <col min="4623" max="4628" width="0" style="350" hidden="1" customWidth="1"/>
    <col min="4629" max="4871" width="9" style="350"/>
    <col min="4872" max="4872" width="9.25" style="350" bestFit="1" customWidth="1"/>
    <col min="4873" max="4878" width="9" style="350"/>
    <col min="4879" max="4884" width="0" style="350" hidden="1" customWidth="1"/>
    <col min="4885" max="5127" width="9" style="350"/>
    <col min="5128" max="5128" width="9.25" style="350" bestFit="1" customWidth="1"/>
    <col min="5129" max="5134" width="9" style="350"/>
    <col min="5135" max="5140" width="0" style="350" hidden="1" customWidth="1"/>
    <col min="5141" max="5383" width="9" style="350"/>
    <col min="5384" max="5384" width="9.25" style="350" bestFit="1" customWidth="1"/>
    <col min="5385" max="5390" width="9" style="350"/>
    <col min="5391" max="5396" width="0" style="350" hidden="1" customWidth="1"/>
    <col min="5397" max="5639" width="9" style="350"/>
    <col min="5640" max="5640" width="9.25" style="350" bestFit="1" customWidth="1"/>
    <col min="5641" max="5646" width="9" style="350"/>
    <col min="5647" max="5652" width="0" style="350" hidden="1" customWidth="1"/>
    <col min="5653" max="5895" width="9" style="350"/>
    <col min="5896" max="5896" width="9.25" style="350" bestFit="1" customWidth="1"/>
    <col min="5897" max="5902" width="9" style="350"/>
    <col min="5903" max="5908" width="0" style="350" hidden="1" customWidth="1"/>
    <col min="5909" max="6151" width="9" style="350"/>
    <col min="6152" max="6152" width="9.25" style="350" bestFit="1" customWidth="1"/>
    <col min="6153" max="6158" width="9" style="350"/>
    <col min="6159" max="6164" width="0" style="350" hidden="1" customWidth="1"/>
    <col min="6165" max="6407" width="9" style="350"/>
    <col min="6408" max="6408" width="9.25" style="350" bestFit="1" customWidth="1"/>
    <col min="6409" max="6414" width="9" style="350"/>
    <col min="6415" max="6420" width="0" style="350" hidden="1" customWidth="1"/>
    <col min="6421" max="6663" width="9" style="350"/>
    <col min="6664" max="6664" width="9.25" style="350" bestFit="1" customWidth="1"/>
    <col min="6665" max="6670" width="9" style="350"/>
    <col min="6671" max="6676" width="0" style="350" hidden="1" customWidth="1"/>
    <col min="6677" max="6919" width="9" style="350"/>
    <col min="6920" max="6920" width="9.25" style="350" bestFit="1" customWidth="1"/>
    <col min="6921" max="6926" width="9" style="350"/>
    <col min="6927" max="6932" width="0" style="350" hidden="1" customWidth="1"/>
    <col min="6933" max="7175" width="9" style="350"/>
    <col min="7176" max="7176" width="9.25" style="350" bestFit="1" customWidth="1"/>
    <col min="7177" max="7182" width="9" style="350"/>
    <col min="7183" max="7188" width="0" style="350" hidden="1" customWidth="1"/>
    <col min="7189" max="7431" width="9" style="350"/>
    <col min="7432" max="7432" width="9.25" style="350" bestFit="1" customWidth="1"/>
    <col min="7433" max="7438" width="9" style="350"/>
    <col min="7439" max="7444" width="0" style="350" hidden="1" customWidth="1"/>
    <col min="7445" max="7687" width="9" style="350"/>
    <col min="7688" max="7688" width="9.25" style="350" bestFit="1" customWidth="1"/>
    <col min="7689" max="7694" width="9" style="350"/>
    <col min="7695" max="7700" width="0" style="350" hidden="1" customWidth="1"/>
    <col min="7701" max="7943" width="9" style="350"/>
    <col min="7944" max="7944" width="9.25" style="350" bestFit="1" customWidth="1"/>
    <col min="7945" max="7950" width="9" style="350"/>
    <col min="7951" max="7956" width="0" style="350" hidden="1" customWidth="1"/>
    <col min="7957" max="8199" width="9" style="350"/>
    <col min="8200" max="8200" width="9.25" style="350" bestFit="1" customWidth="1"/>
    <col min="8201" max="8206" width="9" style="350"/>
    <col min="8207" max="8212" width="0" style="350" hidden="1" customWidth="1"/>
    <col min="8213" max="8455" width="9" style="350"/>
    <col min="8456" max="8456" width="9.25" style="350" bestFit="1" customWidth="1"/>
    <col min="8457" max="8462" width="9" style="350"/>
    <col min="8463" max="8468" width="0" style="350" hidden="1" customWidth="1"/>
    <col min="8469" max="8711" width="9" style="350"/>
    <col min="8712" max="8712" width="9.25" style="350" bestFit="1" customWidth="1"/>
    <col min="8713" max="8718" width="9" style="350"/>
    <col min="8719" max="8724" width="0" style="350" hidden="1" customWidth="1"/>
    <col min="8725" max="8967" width="9" style="350"/>
    <col min="8968" max="8968" width="9.25" style="350" bestFit="1" customWidth="1"/>
    <col min="8969" max="8974" width="9" style="350"/>
    <col min="8975" max="8980" width="0" style="350" hidden="1" customWidth="1"/>
    <col min="8981" max="9223" width="9" style="350"/>
    <col min="9224" max="9224" width="9.25" style="350" bestFit="1" customWidth="1"/>
    <col min="9225" max="9230" width="9" style="350"/>
    <col min="9231" max="9236" width="0" style="350" hidden="1" customWidth="1"/>
    <col min="9237" max="9479" width="9" style="350"/>
    <col min="9480" max="9480" width="9.25" style="350" bestFit="1" customWidth="1"/>
    <col min="9481" max="9486" width="9" style="350"/>
    <col min="9487" max="9492" width="0" style="350" hidden="1" customWidth="1"/>
    <col min="9493" max="9735" width="9" style="350"/>
    <col min="9736" max="9736" width="9.25" style="350" bestFit="1" customWidth="1"/>
    <col min="9737" max="9742" width="9" style="350"/>
    <col min="9743" max="9748" width="0" style="350" hidden="1" customWidth="1"/>
    <col min="9749" max="9991" width="9" style="350"/>
    <col min="9992" max="9992" width="9.25" style="350" bestFit="1" customWidth="1"/>
    <col min="9993" max="9998" width="9" style="350"/>
    <col min="9999" max="10004" width="0" style="350" hidden="1" customWidth="1"/>
    <col min="10005" max="10247" width="9" style="350"/>
    <col min="10248" max="10248" width="9.25" style="350" bestFit="1" customWidth="1"/>
    <col min="10249" max="10254" width="9" style="350"/>
    <col min="10255" max="10260" width="0" style="350" hidden="1" customWidth="1"/>
    <col min="10261" max="10503" width="9" style="350"/>
    <col min="10504" max="10504" width="9.25" style="350" bestFit="1" customWidth="1"/>
    <col min="10505" max="10510" width="9" style="350"/>
    <col min="10511" max="10516" width="0" style="350" hidden="1" customWidth="1"/>
    <col min="10517" max="10759" width="9" style="350"/>
    <col min="10760" max="10760" width="9.25" style="350" bestFit="1" customWidth="1"/>
    <col min="10761" max="10766" width="9" style="350"/>
    <col min="10767" max="10772" width="0" style="350" hidden="1" customWidth="1"/>
    <col min="10773" max="11015" width="9" style="350"/>
    <col min="11016" max="11016" width="9.25" style="350" bestFit="1" customWidth="1"/>
    <col min="11017" max="11022" width="9" style="350"/>
    <col min="11023" max="11028" width="0" style="350" hidden="1" customWidth="1"/>
    <col min="11029" max="11271" width="9" style="350"/>
    <col min="11272" max="11272" width="9.25" style="350" bestFit="1" customWidth="1"/>
    <col min="11273" max="11278" width="9" style="350"/>
    <col min="11279" max="11284" width="0" style="350" hidden="1" customWidth="1"/>
    <col min="11285" max="11527" width="9" style="350"/>
    <col min="11528" max="11528" width="9.25" style="350" bestFit="1" customWidth="1"/>
    <col min="11529" max="11534" width="9" style="350"/>
    <col min="11535" max="11540" width="0" style="350" hidden="1" customWidth="1"/>
    <col min="11541" max="11783" width="9" style="350"/>
    <col min="11784" max="11784" width="9.25" style="350" bestFit="1" customWidth="1"/>
    <col min="11785" max="11790" width="9" style="350"/>
    <col min="11791" max="11796" width="0" style="350" hidden="1" customWidth="1"/>
    <col min="11797" max="12039" width="9" style="350"/>
    <col min="12040" max="12040" width="9.25" style="350" bestFit="1" customWidth="1"/>
    <col min="12041" max="12046" width="9" style="350"/>
    <col min="12047" max="12052" width="0" style="350" hidden="1" customWidth="1"/>
    <col min="12053" max="12295" width="9" style="350"/>
    <col min="12296" max="12296" width="9.25" style="350" bestFit="1" customWidth="1"/>
    <col min="12297" max="12302" width="9" style="350"/>
    <col min="12303" max="12308" width="0" style="350" hidden="1" customWidth="1"/>
    <col min="12309" max="12551" width="9" style="350"/>
    <col min="12552" max="12552" width="9.25" style="350" bestFit="1" customWidth="1"/>
    <col min="12553" max="12558" width="9" style="350"/>
    <col min="12559" max="12564" width="0" style="350" hidden="1" customWidth="1"/>
    <col min="12565" max="12807" width="9" style="350"/>
    <col min="12808" max="12808" width="9.25" style="350" bestFit="1" customWidth="1"/>
    <col min="12809" max="12814" width="9" style="350"/>
    <col min="12815" max="12820" width="0" style="350" hidden="1" customWidth="1"/>
    <col min="12821" max="13063" width="9" style="350"/>
    <col min="13064" max="13064" width="9.25" style="350" bestFit="1" customWidth="1"/>
    <col min="13065" max="13070" width="9" style="350"/>
    <col min="13071" max="13076" width="0" style="350" hidden="1" customWidth="1"/>
    <col min="13077" max="13319" width="9" style="350"/>
    <col min="13320" max="13320" width="9.25" style="350" bestFit="1" customWidth="1"/>
    <col min="13321" max="13326" width="9" style="350"/>
    <col min="13327" max="13332" width="0" style="350" hidden="1" customWidth="1"/>
    <col min="13333" max="13575" width="9" style="350"/>
    <col min="13576" max="13576" width="9.25" style="350" bestFit="1" customWidth="1"/>
    <col min="13577" max="13582" width="9" style="350"/>
    <col min="13583" max="13588" width="0" style="350" hidden="1" customWidth="1"/>
    <col min="13589" max="13831" width="9" style="350"/>
    <col min="13832" max="13832" width="9.25" style="350" bestFit="1" customWidth="1"/>
    <col min="13833" max="13838" width="9" style="350"/>
    <col min="13839" max="13844" width="0" style="350" hidden="1" customWidth="1"/>
    <col min="13845" max="14087" width="9" style="350"/>
    <col min="14088" max="14088" width="9.25" style="350" bestFit="1" customWidth="1"/>
    <col min="14089" max="14094" width="9" style="350"/>
    <col min="14095" max="14100" width="0" style="350" hidden="1" customWidth="1"/>
    <col min="14101" max="14343" width="9" style="350"/>
    <col min="14344" max="14344" width="9.25" style="350" bestFit="1" customWidth="1"/>
    <col min="14345" max="14350" width="9" style="350"/>
    <col min="14351" max="14356" width="0" style="350" hidden="1" customWidth="1"/>
    <col min="14357" max="14599" width="9" style="350"/>
    <col min="14600" max="14600" width="9.25" style="350" bestFit="1" customWidth="1"/>
    <col min="14601" max="14606" width="9" style="350"/>
    <col min="14607" max="14612" width="0" style="350" hidden="1" customWidth="1"/>
    <col min="14613" max="14855" width="9" style="350"/>
    <col min="14856" max="14856" width="9.25" style="350" bestFit="1" customWidth="1"/>
    <col min="14857" max="14862" width="9" style="350"/>
    <col min="14863" max="14868" width="0" style="350" hidden="1" customWidth="1"/>
    <col min="14869" max="15111" width="9" style="350"/>
    <col min="15112" max="15112" width="9.25" style="350" bestFit="1" customWidth="1"/>
    <col min="15113" max="15118" width="9" style="350"/>
    <col min="15119" max="15124" width="0" style="350" hidden="1" customWidth="1"/>
    <col min="15125" max="15367" width="9" style="350"/>
    <col min="15368" max="15368" width="9.25" style="350" bestFit="1" customWidth="1"/>
    <col min="15369" max="15374" width="9" style="350"/>
    <col min="15375" max="15380" width="0" style="350" hidden="1" customWidth="1"/>
    <col min="15381" max="15623" width="9" style="350"/>
    <col min="15624" max="15624" width="9.25" style="350" bestFit="1" customWidth="1"/>
    <col min="15625" max="15630" width="9" style="350"/>
    <col min="15631" max="15636" width="0" style="350" hidden="1" customWidth="1"/>
    <col min="15637" max="15879" width="9" style="350"/>
    <col min="15880" max="15880" width="9.25" style="350" bestFit="1" customWidth="1"/>
    <col min="15881" max="15886" width="9" style="350"/>
    <col min="15887" max="15892" width="0" style="350" hidden="1" customWidth="1"/>
    <col min="15893" max="16135" width="9" style="350"/>
    <col min="16136" max="16136" width="9.25" style="350" bestFit="1" customWidth="1"/>
    <col min="16137" max="16142" width="9" style="350"/>
    <col min="16143" max="16148" width="0" style="350" hidden="1" customWidth="1"/>
    <col min="16149" max="16384" width="9" style="350"/>
  </cols>
  <sheetData>
    <row r="3" spans="2:23" ht="18.75" x14ac:dyDescent="0.15">
      <c r="B3" s="397" t="s">
        <v>312</v>
      </c>
      <c r="C3" s="398"/>
      <c r="D3" s="398"/>
      <c r="E3" s="398"/>
      <c r="F3" s="398"/>
      <c r="G3" s="398"/>
      <c r="H3" s="398"/>
      <c r="I3" s="398"/>
      <c r="J3" s="398"/>
      <c r="K3" s="398"/>
      <c r="L3" s="398"/>
      <c r="M3" s="398"/>
      <c r="N3" s="398"/>
      <c r="O3" s="398"/>
      <c r="P3" s="398"/>
      <c r="Q3" s="398"/>
      <c r="R3" s="398"/>
      <c r="S3" s="398"/>
      <c r="T3" s="398"/>
      <c r="U3" s="398"/>
      <c r="V3" s="398"/>
      <c r="W3" s="398"/>
    </row>
    <row r="4" spans="2:23" x14ac:dyDescent="0.15">
      <c r="B4" s="398"/>
      <c r="C4" s="398"/>
      <c r="D4" s="398"/>
      <c r="E4" s="398"/>
      <c r="F4" s="398"/>
      <c r="G4" s="398"/>
      <c r="H4" s="398"/>
      <c r="I4" s="398"/>
      <c r="J4" s="398"/>
      <c r="K4" s="398"/>
      <c r="L4" s="398"/>
      <c r="M4" s="398"/>
      <c r="N4" s="398"/>
      <c r="O4" s="398"/>
      <c r="P4" s="398"/>
      <c r="Q4" s="398"/>
      <c r="R4" s="398"/>
      <c r="S4" s="398"/>
      <c r="T4" s="398"/>
      <c r="U4" s="398"/>
      <c r="V4" s="398"/>
      <c r="W4" s="398"/>
    </row>
    <row r="5" spans="2:23" ht="14.25" x14ac:dyDescent="0.15">
      <c r="B5" s="399"/>
      <c r="C5" s="400"/>
      <c r="D5" s="399"/>
      <c r="E5" s="399"/>
      <c r="F5" s="399"/>
      <c r="G5" s="399"/>
      <c r="H5" s="399" t="s">
        <v>345</v>
      </c>
      <c r="I5" s="399"/>
      <c r="J5" s="399" t="s">
        <v>346</v>
      </c>
      <c r="K5" s="399"/>
      <c r="L5" s="399"/>
      <c r="M5" s="398"/>
      <c r="N5" s="398"/>
      <c r="O5" s="398"/>
      <c r="P5" s="398"/>
      <c r="Q5" s="398"/>
      <c r="R5" s="398"/>
      <c r="S5" s="398"/>
      <c r="T5" s="398"/>
      <c r="U5" s="398"/>
      <c r="V5" s="398"/>
      <c r="W5" s="398"/>
    </row>
    <row r="6" spans="2:23" x14ac:dyDescent="0.15">
      <c r="B6" s="399"/>
      <c r="C6" s="399"/>
      <c r="D6" s="399"/>
      <c r="E6" s="399"/>
      <c r="F6" s="399"/>
      <c r="G6" s="399"/>
      <c r="H6" s="399"/>
      <c r="I6" s="399"/>
      <c r="J6" s="399"/>
      <c r="K6" s="399"/>
      <c r="L6" s="398"/>
      <c r="M6" s="398"/>
      <c r="N6" s="398"/>
      <c r="O6" s="398"/>
      <c r="P6" s="398"/>
      <c r="Q6" s="398"/>
      <c r="R6" s="398"/>
      <c r="S6" s="398"/>
      <c r="T6" s="398"/>
      <c r="U6" s="398"/>
      <c r="V6" s="398"/>
      <c r="W6" s="398"/>
    </row>
    <row r="7" spans="2:23" x14ac:dyDescent="0.15">
      <c r="B7" s="399" t="s">
        <v>314</v>
      </c>
      <c r="C7" s="399"/>
      <c r="D7" s="399"/>
      <c r="E7" s="399"/>
      <c r="F7" s="399"/>
      <c r="G7" s="399"/>
      <c r="H7" s="399"/>
      <c r="I7" s="399"/>
      <c r="J7" s="399"/>
      <c r="K7" s="399"/>
      <c r="L7" s="398"/>
      <c r="M7" s="398"/>
      <c r="N7" s="398"/>
      <c r="O7" s="398"/>
      <c r="P7" s="398"/>
      <c r="Q7" s="398"/>
      <c r="R7" s="398"/>
      <c r="S7" s="398"/>
      <c r="T7" s="398"/>
      <c r="U7" s="398"/>
      <c r="V7" s="398"/>
      <c r="W7" s="398"/>
    </row>
    <row r="8" spans="2:23" x14ac:dyDescent="0.15">
      <c r="B8" s="399"/>
      <c r="C8" s="399" t="s">
        <v>315</v>
      </c>
      <c r="D8" s="399"/>
      <c r="E8" s="399"/>
      <c r="F8" s="399"/>
      <c r="G8" s="399"/>
      <c r="H8" s="399"/>
      <c r="I8" s="399"/>
      <c r="J8" s="399"/>
      <c r="K8" s="399"/>
      <c r="L8" s="398"/>
      <c r="M8" s="398"/>
      <c r="N8" s="398"/>
      <c r="O8" s="398"/>
      <c r="P8" s="398"/>
      <c r="Q8" s="398"/>
      <c r="R8" s="398"/>
      <c r="S8" s="398"/>
      <c r="T8" s="398"/>
      <c r="U8" s="398"/>
      <c r="V8" s="398"/>
      <c r="W8" s="398"/>
    </row>
    <row r="9" spans="2:23" x14ac:dyDescent="0.15">
      <c r="B9" s="399"/>
      <c r="C9" s="399"/>
      <c r="D9" s="399"/>
      <c r="E9" s="399"/>
      <c r="F9" s="399"/>
      <c r="G9" s="399"/>
      <c r="H9" s="399"/>
      <c r="I9" s="399"/>
      <c r="J9" s="399"/>
      <c r="K9" s="399"/>
      <c r="L9" s="398"/>
      <c r="M9" s="398"/>
      <c r="N9" s="398"/>
      <c r="O9" s="398"/>
      <c r="P9" s="398"/>
      <c r="Q9" s="398"/>
      <c r="R9" s="398"/>
      <c r="S9" s="398"/>
      <c r="T9" s="398"/>
      <c r="U9" s="398"/>
      <c r="V9" s="398"/>
      <c r="W9" s="398"/>
    </row>
    <row r="10" spans="2:23" x14ac:dyDescent="0.15">
      <c r="B10" s="399"/>
      <c r="C10" s="399"/>
      <c r="D10" s="399"/>
      <c r="E10" s="399"/>
      <c r="F10" s="399"/>
      <c r="G10" s="399"/>
      <c r="H10" s="399"/>
      <c r="I10" s="399"/>
      <c r="J10" s="399"/>
      <c r="K10" s="399"/>
      <c r="L10" s="398"/>
      <c r="M10" s="398"/>
      <c r="N10" s="398"/>
      <c r="O10" s="398"/>
      <c r="P10" s="398"/>
      <c r="Q10" s="398"/>
      <c r="R10" s="398"/>
      <c r="S10" s="398"/>
      <c r="T10" s="398"/>
      <c r="U10" s="398"/>
      <c r="V10" s="398"/>
      <c r="W10" s="398"/>
    </row>
    <row r="11" spans="2:23" x14ac:dyDescent="0.15">
      <c r="B11" s="399"/>
      <c r="C11" s="401"/>
      <c r="D11" s="399"/>
      <c r="E11" s="399"/>
      <c r="F11" s="399"/>
      <c r="G11" s="399"/>
      <c r="H11" s="399"/>
      <c r="I11" s="399"/>
      <c r="J11" s="399"/>
      <c r="K11" s="399"/>
      <c r="L11" s="398"/>
      <c r="M11" s="398"/>
      <c r="N11" s="398"/>
      <c r="O11" s="398"/>
      <c r="P11" s="398"/>
      <c r="Q11" s="398"/>
      <c r="R11" s="398"/>
      <c r="S11" s="398"/>
      <c r="T11" s="398"/>
      <c r="U11" s="398"/>
      <c r="V11" s="398"/>
      <c r="W11" s="398"/>
    </row>
    <row r="12" spans="2:23" ht="27" x14ac:dyDescent="0.15">
      <c r="B12" s="402"/>
      <c r="C12" s="454" t="s">
        <v>316</v>
      </c>
      <c r="D12" s="455"/>
      <c r="E12" s="455"/>
      <c r="F12" s="456"/>
      <c r="G12" s="403" t="s">
        <v>347</v>
      </c>
      <c r="H12" s="403" t="s">
        <v>348</v>
      </c>
      <c r="I12" s="403" t="s">
        <v>349</v>
      </c>
      <c r="J12" s="403" t="s">
        <v>350</v>
      </c>
      <c r="K12" s="403" t="s">
        <v>351</v>
      </c>
      <c r="L12" s="403" t="s">
        <v>352</v>
      </c>
      <c r="M12" s="403" t="s">
        <v>353</v>
      </c>
      <c r="N12" s="403" t="s">
        <v>354</v>
      </c>
      <c r="O12" s="403" t="s">
        <v>317</v>
      </c>
      <c r="P12" s="403" t="s">
        <v>318</v>
      </c>
      <c r="Q12" s="403" t="s">
        <v>319</v>
      </c>
      <c r="R12" s="403" t="s">
        <v>320</v>
      </c>
      <c r="S12" s="403" t="s">
        <v>321</v>
      </c>
      <c r="T12" s="403" t="s">
        <v>322</v>
      </c>
      <c r="U12" s="404" t="s">
        <v>323</v>
      </c>
      <c r="V12" s="398"/>
      <c r="W12" s="398"/>
    </row>
    <row r="13" spans="2:23" ht="33.75" customHeight="1" x14ac:dyDescent="0.15">
      <c r="B13" s="405">
        <v>1</v>
      </c>
      <c r="C13" s="453" t="s">
        <v>324</v>
      </c>
      <c r="D13" s="453"/>
      <c r="E13" s="453"/>
      <c r="F13" s="453"/>
      <c r="G13" s="406"/>
      <c r="H13" s="406"/>
      <c r="I13" s="406"/>
      <c r="J13" s="406"/>
      <c r="K13" s="406"/>
      <c r="L13" s="406"/>
      <c r="M13" s="406"/>
      <c r="N13" s="406"/>
      <c r="O13" s="406"/>
      <c r="P13" s="406"/>
      <c r="Q13" s="406"/>
      <c r="R13" s="406"/>
      <c r="S13" s="406"/>
      <c r="T13" s="406"/>
      <c r="U13" s="406"/>
      <c r="V13" s="398"/>
      <c r="W13" s="398"/>
    </row>
    <row r="14" spans="2:23" ht="33.75" customHeight="1" x14ac:dyDescent="0.15">
      <c r="B14" s="405">
        <v>2</v>
      </c>
      <c r="C14" s="453" t="s">
        <v>325</v>
      </c>
      <c r="D14" s="453"/>
      <c r="E14" s="453"/>
      <c r="F14" s="453"/>
      <c r="G14" s="406"/>
      <c r="H14" s="406"/>
      <c r="I14" s="406"/>
      <c r="J14" s="406"/>
      <c r="K14" s="406"/>
      <c r="L14" s="406"/>
      <c r="M14" s="406"/>
      <c r="N14" s="406"/>
      <c r="O14" s="406"/>
      <c r="P14" s="406"/>
      <c r="Q14" s="406"/>
      <c r="R14" s="406"/>
      <c r="S14" s="406"/>
      <c r="T14" s="406"/>
      <c r="U14" s="406"/>
      <c r="V14" s="398"/>
      <c r="W14" s="398"/>
    </row>
    <row r="15" spans="2:23" ht="33.75" customHeight="1" x14ac:dyDescent="0.15">
      <c r="B15" s="405">
        <v>3</v>
      </c>
      <c r="C15" s="453" t="s">
        <v>326</v>
      </c>
      <c r="D15" s="453"/>
      <c r="E15" s="453"/>
      <c r="F15" s="453"/>
      <c r="G15" s="406"/>
      <c r="H15" s="406"/>
      <c r="I15" s="406"/>
      <c r="J15" s="406"/>
      <c r="K15" s="406"/>
      <c r="L15" s="406"/>
      <c r="M15" s="406"/>
      <c r="N15" s="406"/>
      <c r="O15" s="406"/>
      <c r="P15" s="406"/>
      <c r="Q15" s="406"/>
      <c r="R15" s="406"/>
      <c r="S15" s="406"/>
      <c r="T15" s="406"/>
      <c r="U15" s="406"/>
      <c r="V15" s="398"/>
      <c r="W15" s="398"/>
    </row>
    <row r="16" spans="2:23" ht="45" customHeight="1" x14ac:dyDescent="0.15">
      <c r="B16" s="405">
        <v>4</v>
      </c>
      <c r="C16" s="453" t="s">
        <v>327</v>
      </c>
      <c r="D16" s="453"/>
      <c r="E16" s="453"/>
      <c r="F16" s="453"/>
      <c r="G16" s="406"/>
      <c r="H16" s="406"/>
      <c r="I16" s="406"/>
      <c r="J16" s="406"/>
      <c r="K16" s="406"/>
      <c r="L16" s="406"/>
      <c r="M16" s="406"/>
      <c r="N16" s="406"/>
      <c r="O16" s="406"/>
      <c r="P16" s="406"/>
      <c r="Q16" s="406"/>
      <c r="R16" s="406"/>
      <c r="S16" s="406"/>
      <c r="T16" s="406"/>
      <c r="U16" s="406"/>
      <c r="V16" s="398"/>
      <c r="W16" s="398"/>
    </row>
    <row r="17" spans="2:23" ht="44.25" customHeight="1" x14ac:dyDescent="0.15">
      <c r="B17" s="405">
        <v>5</v>
      </c>
      <c r="C17" s="453" t="s">
        <v>328</v>
      </c>
      <c r="D17" s="453"/>
      <c r="E17" s="453"/>
      <c r="F17" s="453"/>
      <c r="G17" s="406"/>
      <c r="H17" s="406"/>
      <c r="I17" s="406"/>
      <c r="J17" s="406"/>
      <c r="K17" s="406"/>
      <c r="L17" s="406"/>
      <c r="M17" s="406"/>
      <c r="N17" s="406"/>
      <c r="O17" s="406"/>
      <c r="P17" s="406"/>
      <c r="Q17" s="406"/>
      <c r="R17" s="406"/>
      <c r="S17" s="406"/>
      <c r="T17" s="406"/>
      <c r="U17" s="406"/>
      <c r="V17" s="398"/>
      <c r="W17" s="398"/>
    </row>
    <row r="18" spans="2:23" ht="33.75" customHeight="1" x14ac:dyDescent="0.15">
      <c r="B18" s="405">
        <v>6</v>
      </c>
      <c r="C18" s="453" t="s">
        <v>329</v>
      </c>
      <c r="D18" s="453"/>
      <c r="E18" s="453"/>
      <c r="F18" s="453"/>
      <c r="G18" s="406"/>
      <c r="H18" s="406"/>
      <c r="I18" s="406"/>
      <c r="J18" s="406"/>
      <c r="K18" s="406"/>
      <c r="L18" s="406"/>
      <c r="M18" s="406"/>
      <c r="N18" s="406"/>
      <c r="O18" s="406"/>
      <c r="P18" s="406"/>
      <c r="Q18" s="406"/>
      <c r="R18" s="406"/>
      <c r="S18" s="406"/>
      <c r="T18" s="406"/>
      <c r="U18" s="406"/>
      <c r="V18" s="398"/>
      <c r="W18" s="398"/>
    </row>
    <row r="19" spans="2:23" ht="45.75" customHeight="1" x14ac:dyDescent="0.15">
      <c r="B19" s="405">
        <v>7</v>
      </c>
      <c r="C19" s="453" t="s">
        <v>330</v>
      </c>
      <c r="D19" s="453"/>
      <c r="E19" s="453"/>
      <c r="F19" s="453"/>
      <c r="G19" s="406"/>
      <c r="H19" s="406"/>
      <c r="I19" s="406"/>
      <c r="J19" s="406"/>
      <c r="K19" s="406"/>
      <c r="L19" s="406"/>
      <c r="M19" s="406"/>
      <c r="N19" s="406"/>
      <c r="O19" s="406"/>
      <c r="P19" s="406"/>
      <c r="Q19" s="406"/>
      <c r="R19" s="406"/>
      <c r="S19" s="406"/>
      <c r="T19" s="406"/>
      <c r="U19" s="406"/>
      <c r="V19" s="398"/>
      <c r="W19" s="398"/>
    </row>
    <row r="20" spans="2:23" ht="33.75" customHeight="1" x14ac:dyDescent="0.15">
      <c r="B20" s="405">
        <v>8</v>
      </c>
      <c r="C20" s="453" t="s">
        <v>331</v>
      </c>
      <c r="D20" s="453"/>
      <c r="E20" s="453"/>
      <c r="F20" s="453"/>
      <c r="G20" s="406"/>
      <c r="H20" s="406"/>
      <c r="I20" s="406"/>
      <c r="J20" s="406"/>
      <c r="K20" s="406"/>
      <c r="L20" s="406"/>
      <c r="M20" s="406"/>
      <c r="N20" s="406"/>
      <c r="O20" s="406"/>
      <c r="P20" s="406"/>
      <c r="Q20" s="406"/>
      <c r="R20" s="406"/>
      <c r="S20" s="406"/>
      <c r="T20" s="406"/>
      <c r="U20" s="406"/>
      <c r="V20" s="398"/>
      <c r="W20" s="398"/>
    </row>
    <row r="21" spans="2:23" ht="33.75" customHeight="1" x14ac:dyDescent="0.15">
      <c r="B21" s="405">
        <v>9</v>
      </c>
      <c r="C21" s="453" t="s">
        <v>332</v>
      </c>
      <c r="D21" s="453"/>
      <c r="E21" s="453"/>
      <c r="F21" s="453"/>
      <c r="G21" s="406"/>
      <c r="H21" s="406"/>
      <c r="I21" s="406"/>
      <c r="J21" s="406"/>
      <c r="K21" s="406"/>
      <c r="L21" s="406"/>
      <c r="M21" s="406"/>
      <c r="N21" s="406"/>
      <c r="O21" s="406"/>
      <c r="P21" s="406"/>
      <c r="Q21" s="406"/>
      <c r="R21" s="406"/>
      <c r="S21" s="406"/>
      <c r="T21" s="406"/>
      <c r="U21" s="406"/>
      <c r="V21" s="398"/>
      <c r="W21" s="398"/>
    </row>
    <row r="22" spans="2:23" ht="33.75" customHeight="1" x14ac:dyDescent="0.15">
      <c r="B22" s="405">
        <v>10</v>
      </c>
      <c r="C22" s="453"/>
      <c r="D22" s="453"/>
      <c r="E22" s="453"/>
      <c r="F22" s="453"/>
      <c r="G22" s="406"/>
      <c r="H22" s="406"/>
      <c r="I22" s="406"/>
      <c r="J22" s="406"/>
      <c r="K22" s="406"/>
      <c r="L22" s="406"/>
      <c r="M22" s="406"/>
      <c r="N22" s="406"/>
      <c r="O22" s="406"/>
      <c r="P22" s="406"/>
      <c r="Q22" s="406"/>
      <c r="R22" s="406"/>
      <c r="S22" s="406"/>
      <c r="T22" s="406"/>
      <c r="U22" s="406"/>
      <c r="V22" s="398"/>
      <c r="W22" s="398"/>
    </row>
    <row r="23" spans="2:23" ht="33.75" customHeight="1" x14ac:dyDescent="0.15">
      <c r="B23" s="405">
        <v>11</v>
      </c>
      <c r="C23" s="453"/>
      <c r="D23" s="453"/>
      <c r="E23" s="453"/>
      <c r="F23" s="453"/>
      <c r="G23" s="406"/>
      <c r="H23" s="406"/>
      <c r="I23" s="406"/>
      <c r="J23" s="406"/>
      <c r="K23" s="406"/>
      <c r="L23" s="406"/>
      <c r="M23" s="406"/>
      <c r="N23" s="406"/>
      <c r="O23" s="406"/>
      <c r="P23" s="406"/>
      <c r="Q23" s="406"/>
      <c r="R23" s="406"/>
      <c r="S23" s="406"/>
      <c r="T23" s="406"/>
      <c r="U23" s="406"/>
      <c r="V23" s="398"/>
      <c r="W23" s="398"/>
    </row>
    <row r="24" spans="2:23" ht="33.75" customHeight="1" x14ac:dyDescent="0.15">
      <c r="B24" s="405">
        <v>12</v>
      </c>
      <c r="C24" s="453"/>
      <c r="D24" s="453"/>
      <c r="E24" s="453"/>
      <c r="F24" s="453"/>
      <c r="G24" s="406"/>
      <c r="H24" s="406"/>
      <c r="I24" s="406"/>
      <c r="J24" s="406"/>
      <c r="K24" s="406"/>
      <c r="L24" s="406"/>
      <c r="M24" s="406"/>
      <c r="N24" s="406"/>
      <c r="O24" s="406"/>
      <c r="P24" s="406"/>
      <c r="Q24" s="406"/>
      <c r="R24" s="406"/>
      <c r="S24" s="406"/>
      <c r="T24" s="406"/>
      <c r="U24" s="406"/>
      <c r="V24" s="398"/>
      <c r="W24" s="398"/>
    </row>
    <row r="25" spans="2:23" ht="13.5" customHeight="1" x14ac:dyDescent="0.15">
      <c r="B25" s="399"/>
      <c r="C25" s="399"/>
      <c r="D25" s="399"/>
      <c r="E25" s="399"/>
      <c r="F25" s="399"/>
      <c r="G25" s="399"/>
      <c r="H25" s="399"/>
      <c r="I25" s="399"/>
      <c r="J25" s="399"/>
      <c r="K25" s="399"/>
      <c r="L25" s="398"/>
      <c r="M25" s="398"/>
      <c r="N25" s="398"/>
      <c r="O25" s="398"/>
      <c r="P25" s="398"/>
      <c r="Q25" s="398"/>
      <c r="R25" s="398"/>
      <c r="S25" s="398"/>
      <c r="T25" s="398"/>
      <c r="U25" s="398"/>
      <c r="V25" s="398"/>
      <c r="W25" s="398"/>
    </row>
    <row r="26" spans="2:23" x14ac:dyDescent="0.15">
      <c r="B26" s="399"/>
      <c r="C26" s="399"/>
      <c r="D26" s="399"/>
      <c r="E26" s="399"/>
      <c r="F26" s="399"/>
      <c r="G26" s="399"/>
      <c r="H26" s="399"/>
      <c r="I26" s="399"/>
      <c r="J26" s="399"/>
      <c r="K26" s="399"/>
      <c r="L26" s="398"/>
      <c r="M26" s="398"/>
      <c r="N26" s="398"/>
      <c r="O26" s="398"/>
      <c r="P26" s="398"/>
      <c r="Q26" s="398"/>
      <c r="R26" s="398"/>
      <c r="S26" s="398"/>
      <c r="T26" s="398"/>
      <c r="U26" s="398"/>
      <c r="V26" s="398"/>
      <c r="W26" s="398"/>
    </row>
    <row r="27" spans="2:23" x14ac:dyDescent="0.15">
      <c r="B27" s="399"/>
      <c r="C27" s="399"/>
      <c r="D27" s="399"/>
      <c r="E27" s="399"/>
      <c r="F27" s="399"/>
      <c r="G27" s="399"/>
      <c r="H27" s="399"/>
      <c r="I27" s="399"/>
      <c r="J27" s="399"/>
      <c r="K27" s="399"/>
      <c r="L27" s="398"/>
      <c r="M27" s="398"/>
      <c r="N27" s="398"/>
      <c r="O27" s="398"/>
      <c r="P27" s="398"/>
      <c r="Q27" s="398"/>
      <c r="R27" s="398"/>
      <c r="S27" s="398"/>
      <c r="T27" s="398"/>
      <c r="U27" s="398"/>
      <c r="V27" s="398"/>
      <c r="W27" s="398"/>
    </row>
    <row r="28" spans="2:23" x14ac:dyDescent="0.15">
      <c r="B28" s="407"/>
      <c r="C28" s="407"/>
      <c r="D28" s="407"/>
      <c r="E28" s="407"/>
      <c r="F28" s="407"/>
      <c r="G28" s="407"/>
      <c r="H28" s="407"/>
      <c r="I28" s="407"/>
      <c r="J28" s="407"/>
      <c r="K28" s="407"/>
    </row>
    <row r="29" spans="2:23" x14ac:dyDescent="0.15">
      <c r="B29" s="407"/>
      <c r="C29" s="407"/>
      <c r="D29" s="407"/>
      <c r="E29" s="407"/>
      <c r="F29" s="407"/>
      <c r="G29" s="407"/>
      <c r="H29" s="407"/>
      <c r="I29" s="407"/>
      <c r="J29" s="407"/>
      <c r="K29" s="407"/>
    </row>
    <row r="30" spans="2:23" x14ac:dyDescent="0.15">
      <c r="B30" s="407"/>
      <c r="C30" s="407"/>
      <c r="D30" s="407"/>
      <c r="E30" s="407"/>
      <c r="F30" s="407"/>
      <c r="G30" s="407"/>
      <c r="H30" s="407"/>
      <c r="I30" s="407"/>
      <c r="J30" s="407"/>
      <c r="K30" s="407"/>
    </row>
  </sheetData>
  <mergeCells count="13">
    <mergeCell ref="C17:F17"/>
    <mergeCell ref="C12:F12"/>
    <mergeCell ref="C13:F13"/>
    <mergeCell ref="C14:F14"/>
    <mergeCell ref="C15:F15"/>
    <mergeCell ref="C16:F16"/>
    <mergeCell ref="C24:F24"/>
    <mergeCell ref="C18:F18"/>
    <mergeCell ref="C19:F19"/>
    <mergeCell ref="C20:F20"/>
    <mergeCell ref="C21:F21"/>
    <mergeCell ref="C22:F22"/>
    <mergeCell ref="C23:F23"/>
  </mergeCells>
  <phoneticPr fontId="5"/>
  <printOptions horizontalCentered="1"/>
  <pageMargins left="0.70866141732283472" right="0.70866141732283472" top="0.74803149606299213" bottom="0.74803149606299213" header="0.31496062992125984" footer="0.31496062992125984"/>
  <pageSetup paperSize="9" scale="7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3:M75"/>
  <sheetViews>
    <sheetView view="pageBreakPreview" zoomScaleNormal="100" zoomScaleSheetLayoutView="100" workbookViewId="0"/>
  </sheetViews>
  <sheetFormatPr defaultRowHeight="13.5" x14ac:dyDescent="0.15"/>
  <cols>
    <col min="1" max="16384" width="9" style="350"/>
  </cols>
  <sheetData>
    <row r="3" spans="2:13" ht="18.75" x14ac:dyDescent="0.15">
      <c r="B3" s="408" t="s">
        <v>333</v>
      </c>
    </row>
    <row r="5" spans="2:13" ht="14.25" x14ac:dyDescent="0.15">
      <c r="B5" s="407"/>
      <c r="C5" s="409"/>
      <c r="D5" s="407"/>
      <c r="E5" s="407"/>
      <c r="F5" s="407"/>
      <c r="G5" s="407"/>
      <c r="H5" s="407"/>
      <c r="I5" s="407"/>
      <c r="J5" s="407" t="s">
        <v>271</v>
      </c>
      <c r="K5" s="407"/>
      <c r="L5" s="407" t="s">
        <v>313</v>
      </c>
    </row>
    <row r="6" spans="2:13" x14ac:dyDescent="0.15">
      <c r="B6" s="407"/>
      <c r="C6" s="407"/>
      <c r="D6" s="407"/>
      <c r="E6" s="407"/>
      <c r="F6" s="407"/>
      <c r="G6" s="407"/>
      <c r="H6" s="407"/>
      <c r="I6" s="407"/>
      <c r="J6" s="407"/>
      <c r="K6" s="407"/>
    </row>
    <row r="7" spans="2:13" x14ac:dyDescent="0.15">
      <c r="B7" s="407" t="s">
        <v>314</v>
      </c>
      <c r="C7" s="407"/>
      <c r="D7" s="407"/>
      <c r="E7" s="407"/>
      <c r="F7" s="407"/>
      <c r="G7" s="407"/>
      <c r="H7" s="407"/>
      <c r="I7" s="407"/>
      <c r="J7" s="407"/>
      <c r="K7" s="407"/>
    </row>
    <row r="8" spans="2:13" ht="33.75" customHeight="1" x14ac:dyDescent="0.15">
      <c r="B8" s="407"/>
      <c r="C8" s="457" t="s">
        <v>334</v>
      </c>
      <c r="D8" s="458"/>
      <c r="E8" s="458"/>
      <c r="F8" s="458"/>
      <c r="G8" s="458"/>
      <c r="H8" s="458"/>
      <c r="I8" s="458"/>
      <c r="J8" s="458"/>
      <c r="K8" s="458"/>
      <c r="L8" s="458"/>
      <c r="M8" s="458"/>
    </row>
    <row r="9" spans="2:13" x14ac:dyDescent="0.15">
      <c r="B9" s="407"/>
      <c r="C9" s="407"/>
      <c r="D9" s="407"/>
      <c r="E9" s="407"/>
      <c r="F9" s="407"/>
      <c r="G9" s="407"/>
      <c r="H9" s="407"/>
      <c r="I9" s="407"/>
      <c r="J9" s="407"/>
      <c r="K9" s="407"/>
    </row>
    <row r="10" spans="2:13" x14ac:dyDescent="0.15">
      <c r="B10" s="407"/>
      <c r="C10" s="407"/>
      <c r="D10" s="407"/>
      <c r="E10" s="407"/>
      <c r="F10" s="407"/>
      <c r="G10" s="407"/>
      <c r="H10" s="407"/>
      <c r="I10" s="407"/>
      <c r="J10" s="407"/>
      <c r="K10" s="407"/>
    </row>
    <row r="11" spans="2:13" x14ac:dyDescent="0.15">
      <c r="B11" s="407" t="s">
        <v>335</v>
      </c>
      <c r="C11" s="407"/>
      <c r="D11" s="407"/>
      <c r="E11" s="407"/>
      <c r="F11" s="407"/>
      <c r="G11" s="407"/>
      <c r="H11" s="407"/>
      <c r="I11" s="407"/>
      <c r="J11" s="407"/>
      <c r="K11" s="407"/>
    </row>
    <row r="12" spans="2:13" x14ac:dyDescent="0.15">
      <c r="B12" s="407">
        <v>1</v>
      </c>
      <c r="C12" s="350" t="s">
        <v>336</v>
      </c>
      <c r="J12" s="407"/>
      <c r="K12" s="407"/>
    </row>
    <row r="13" spans="2:13" x14ac:dyDescent="0.15">
      <c r="B13" s="407"/>
      <c r="J13" s="407"/>
      <c r="K13" s="407"/>
    </row>
    <row r="14" spans="2:13" x14ac:dyDescent="0.15">
      <c r="B14" s="407"/>
      <c r="J14" s="407"/>
      <c r="K14" s="407"/>
    </row>
    <row r="15" spans="2:13" x14ac:dyDescent="0.15">
      <c r="B15" s="407"/>
      <c r="J15" s="407"/>
      <c r="K15" s="407"/>
    </row>
    <row r="16" spans="2:13" x14ac:dyDescent="0.15">
      <c r="B16" s="407"/>
      <c r="J16" s="407"/>
      <c r="K16" s="407"/>
    </row>
    <row r="17" spans="2:11" x14ac:dyDescent="0.15">
      <c r="B17" s="407">
        <v>2</v>
      </c>
      <c r="C17" s="407" t="s">
        <v>337</v>
      </c>
      <c r="D17" s="407"/>
      <c r="E17" s="407"/>
      <c r="F17" s="407"/>
      <c r="G17" s="407"/>
      <c r="H17" s="407"/>
      <c r="I17" s="407"/>
      <c r="J17" s="407"/>
      <c r="K17" s="407"/>
    </row>
    <row r="18" spans="2:11" x14ac:dyDescent="0.15">
      <c r="B18" s="407"/>
      <c r="C18" s="407"/>
      <c r="D18" s="407"/>
      <c r="E18" s="407"/>
      <c r="F18" s="407"/>
      <c r="G18" s="407"/>
      <c r="H18" s="407"/>
      <c r="I18" s="407"/>
      <c r="J18" s="407"/>
      <c r="K18" s="407"/>
    </row>
    <row r="19" spans="2:11" x14ac:dyDescent="0.15">
      <c r="B19" s="407"/>
      <c r="C19" s="407"/>
      <c r="D19" s="407"/>
      <c r="E19" s="407"/>
      <c r="F19" s="407"/>
      <c r="G19" s="407"/>
      <c r="H19" s="407"/>
      <c r="I19" s="407"/>
      <c r="J19" s="407"/>
      <c r="K19" s="407"/>
    </row>
    <row r="20" spans="2:11" x14ac:dyDescent="0.15">
      <c r="B20" s="407"/>
      <c r="C20" s="407"/>
      <c r="D20" s="407"/>
      <c r="E20" s="407"/>
      <c r="F20" s="407"/>
      <c r="G20" s="407"/>
      <c r="H20" s="407"/>
      <c r="I20" s="407"/>
      <c r="J20" s="407"/>
      <c r="K20" s="407"/>
    </row>
    <row r="21" spans="2:11" x14ac:dyDescent="0.15">
      <c r="B21" s="407"/>
      <c r="C21" s="407"/>
      <c r="D21" s="407"/>
      <c r="E21" s="407"/>
      <c r="F21" s="407"/>
      <c r="G21" s="407"/>
      <c r="H21" s="407"/>
      <c r="I21" s="407"/>
      <c r="J21" s="407"/>
      <c r="K21" s="407"/>
    </row>
    <row r="22" spans="2:11" x14ac:dyDescent="0.15">
      <c r="B22" s="410">
        <v>3</v>
      </c>
      <c r="C22" s="407" t="s">
        <v>338</v>
      </c>
      <c r="D22" s="407"/>
      <c r="E22" s="407"/>
      <c r="F22" s="407"/>
      <c r="G22" s="407"/>
      <c r="H22" s="407"/>
      <c r="I22" s="407"/>
      <c r="J22" s="407"/>
      <c r="K22" s="407"/>
    </row>
    <row r="23" spans="2:11" x14ac:dyDescent="0.15">
      <c r="B23" s="407"/>
      <c r="C23" s="407"/>
      <c r="D23" s="407"/>
      <c r="E23" s="407"/>
      <c r="F23" s="407"/>
      <c r="G23" s="407"/>
      <c r="H23" s="407"/>
      <c r="I23" s="407"/>
      <c r="J23" s="407"/>
      <c r="K23" s="407"/>
    </row>
    <row r="24" spans="2:11" x14ac:dyDescent="0.15">
      <c r="B24" s="407"/>
      <c r="C24" s="407"/>
      <c r="D24" s="407"/>
      <c r="E24" s="407"/>
      <c r="F24" s="407"/>
      <c r="G24" s="407"/>
      <c r="H24" s="407"/>
      <c r="I24" s="407"/>
      <c r="J24" s="407"/>
      <c r="K24" s="407"/>
    </row>
    <row r="25" spans="2:11" x14ac:dyDescent="0.15">
      <c r="B25" s="407"/>
      <c r="C25" s="407"/>
      <c r="D25" s="407"/>
      <c r="E25" s="407"/>
      <c r="F25" s="407"/>
      <c r="G25" s="407"/>
      <c r="H25" s="407"/>
      <c r="I25" s="407"/>
      <c r="J25" s="407"/>
      <c r="K25" s="407"/>
    </row>
    <row r="26" spans="2:11" x14ac:dyDescent="0.15">
      <c r="B26" s="407"/>
      <c r="C26" s="407"/>
      <c r="D26" s="407"/>
      <c r="E26" s="407"/>
      <c r="F26" s="407"/>
      <c r="G26" s="407"/>
      <c r="H26" s="407"/>
      <c r="I26" s="407"/>
      <c r="J26" s="407"/>
      <c r="K26" s="407"/>
    </row>
    <row r="27" spans="2:11" x14ac:dyDescent="0.15">
      <c r="B27" s="410">
        <v>4</v>
      </c>
      <c r="C27" s="410" t="s">
        <v>339</v>
      </c>
      <c r="D27" s="407"/>
      <c r="E27" s="407"/>
      <c r="F27" s="407"/>
      <c r="G27" s="407"/>
      <c r="H27" s="407"/>
      <c r="I27" s="407"/>
      <c r="J27" s="407"/>
      <c r="K27" s="407"/>
    </row>
    <row r="28" spans="2:11" x14ac:dyDescent="0.15">
      <c r="B28" s="407"/>
      <c r="C28" s="407"/>
      <c r="D28" s="407"/>
      <c r="E28" s="407"/>
      <c r="F28" s="407"/>
      <c r="G28" s="407"/>
      <c r="H28" s="407"/>
      <c r="I28" s="407"/>
      <c r="J28" s="407"/>
      <c r="K28" s="407"/>
    </row>
    <row r="29" spans="2:11" x14ac:dyDescent="0.15">
      <c r="B29" s="407"/>
      <c r="C29" s="407"/>
      <c r="D29" s="407"/>
      <c r="E29" s="407"/>
      <c r="F29" s="407"/>
      <c r="G29" s="407"/>
      <c r="H29" s="407"/>
      <c r="I29" s="407"/>
      <c r="J29" s="407"/>
      <c r="K29" s="407"/>
    </row>
    <row r="30" spans="2:11" x14ac:dyDescent="0.15">
      <c r="B30" s="407"/>
      <c r="C30" s="407"/>
      <c r="D30" s="407"/>
      <c r="E30" s="407"/>
      <c r="F30" s="407"/>
      <c r="G30" s="407"/>
      <c r="H30" s="407"/>
      <c r="I30" s="407"/>
      <c r="J30" s="407"/>
      <c r="K30" s="407"/>
    </row>
    <row r="31" spans="2:11" x14ac:dyDescent="0.15">
      <c r="B31" s="407"/>
      <c r="C31" s="407"/>
      <c r="D31" s="407"/>
      <c r="E31" s="407"/>
      <c r="F31" s="407"/>
      <c r="G31" s="407"/>
      <c r="H31" s="407"/>
      <c r="I31" s="407"/>
      <c r="J31" s="407"/>
      <c r="K31" s="407"/>
    </row>
    <row r="32" spans="2:11" x14ac:dyDescent="0.15">
      <c r="B32" s="410">
        <v>5</v>
      </c>
      <c r="C32" s="410" t="s">
        <v>340</v>
      </c>
      <c r="D32" s="407"/>
      <c r="E32" s="407"/>
      <c r="F32" s="407"/>
      <c r="G32" s="407"/>
      <c r="H32" s="407"/>
      <c r="I32" s="407"/>
      <c r="J32" s="407"/>
      <c r="K32" s="407"/>
    </row>
    <row r="33" spans="2:11" x14ac:dyDescent="0.15">
      <c r="B33" s="407"/>
      <c r="C33" s="407"/>
      <c r="D33" s="407"/>
      <c r="E33" s="407"/>
      <c r="F33" s="407"/>
      <c r="G33" s="407"/>
      <c r="H33" s="407"/>
      <c r="I33" s="407"/>
      <c r="J33" s="407"/>
      <c r="K33" s="407"/>
    </row>
    <row r="34" spans="2:11" x14ac:dyDescent="0.15">
      <c r="B34" s="407"/>
      <c r="C34" s="407"/>
      <c r="D34" s="407"/>
      <c r="E34" s="407"/>
      <c r="F34" s="407"/>
      <c r="G34" s="407"/>
      <c r="H34" s="407"/>
      <c r="I34" s="407"/>
      <c r="J34" s="407"/>
      <c r="K34" s="407"/>
    </row>
    <row r="35" spans="2:11" x14ac:dyDescent="0.15">
      <c r="B35" s="407"/>
      <c r="C35" s="407"/>
      <c r="D35" s="407"/>
      <c r="E35" s="407"/>
      <c r="F35" s="407"/>
      <c r="G35" s="407"/>
      <c r="H35" s="407"/>
      <c r="I35" s="407"/>
      <c r="J35" s="407"/>
      <c r="K35" s="407"/>
    </row>
    <row r="36" spans="2:11" x14ac:dyDescent="0.15">
      <c r="B36" s="407"/>
      <c r="C36" s="407"/>
      <c r="D36" s="407"/>
      <c r="E36" s="407"/>
      <c r="F36" s="407"/>
      <c r="G36" s="407"/>
      <c r="H36" s="407"/>
      <c r="I36" s="407"/>
      <c r="J36" s="407"/>
      <c r="K36" s="407"/>
    </row>
    <row r="37" spans="2:11" x14ac:dyDescent="0.15">
      <c r="B37" s="410">
        <v>6</v>
      </c>
      <c r="C37" s="410" t="s">
        <v>341</v>
      </c>
      <c r="D37" s="407"/>
      <c r="E37" s="407"/>
      <c r="F37" s="407"/>
      <c r="G37" s="407"/>
      <c r="H37" s="407"/>
      <c r="I37" s="407"/>
      <c r="J37" s="407"/>
      <c r="K37" s="407"/>
    </row>
    <row r="38" spans="2:11" x14ac:dyDescent="0.15">
      <c r="B38" s="407"/>
      <c r="C38" s="407"/>
      <c r="D38" s="407"/>
      <c r="E38" s="407"/>
      <c r="F38" s="407"/>
      <c r="G38" s="407"/>
      <c r="H38" s="407"/>
      <c r="I38" s="407"/>
      <c r="J38" s="407"/>
      <c r="K38" s="407"/>
    </row>
    <row r="39" spans="2:11" x14ac:dyDescent="0.15">
      <c r="B39" s="407"/>
      <c r="C39" s="407"/>
      <c r="D39" s="407"/>
      <c r="E39" s="407"/>
      <c r="F39" s="407"/>
      <c r="G39" s="407"/>
      <c r="H39" s="407"/>
      <c r="I39" s="407"/>
      <c r="J39" s="407"/>
      <c r="K39" s="407"/>
    </row>
    <row r="40" spans="2:11" x14ac:dyDescent="0.15">
      <c r="B40" s="407"/>
      <c r="C40" s="407"/>
      <c r="D40" s="407"/>
      <c r="E40" s="407"/>
      <c r="F40" s="407"/>
      <c r="G40" s="407"/>
      <c r="H40" s="407"/>
      <c r="I40" s="407"/>
      <c r="J40" s="407"/>
      <c r="K40" s="407"/>
    </row>
    <row r="41" spans="2:11" x14ac:dyDescent="0.15">
      <c r="B41" s="407"/>
      <c r="C41" s="407"/>
      <c r="D41" s="407"/>
      <c r="E41" s="407"/>
      <c r="F41" s="407"/>
      <c r="G41" s="407"/>
      <c r="H41" s="407"/>
      <c r="I41" s="407"/>
      <c r="J41" s="407"/>
      <c r="K41" s="407"/>
    </row>
    <row r="42" spans="2:11" x14ac:dyDescent="0.15">
      <c r="B42" s="410">
        <v>7</v>
      </c>
      <c r="C42" s="410" t="s">
        <v>342</v>
      </c>
      <c r="D42" s="407"/>
      <c r="E42" s="407"/>
      <c r="F42" s="407"/>
      <c r="G42" s="407"/>
      <c r="H42" s="407"/>
      <c r="I42" s="407"/>
      <c r="J42" s="407"/>
      <c r="K42" s="407"/>
    </row>
    <row r="43" spans="2:11" x14ac:dyDescent="0.15">
      <c r="B43" s="407"/>
      <c r="C43" s="407"/>
      <c r="D43" s="407"/>
      <c r="E43" s="407"/>
      <c r="F43" s="407"/>
      <c r="G43" s="407"/>
      <c r="H43" s="407"/>
      <c r="I43" s="407"/>
      <c r="J43" s="407"/>
      <c r="K43" s="407"/>
    </row>
    <row r="44" spans="2:11" x14ac:dyDescent="0.15">
      <c r="B44" s="407"/>
      <c r="C44" s="407"/>
      <c r="D44" s="407"/>
      <c r="E44" s="407"/>
      <c r="F44" s="407"/>
      <c r="G44" s="407"/>
      <c r="H44" s="407"/>
      <c r="I44" s="407"/>
      <c r="J44" s="407"/>
      <c r="K44" s="407"/>
    </row>
    <row r="45" spans="2:11" x14ac:dyDescent="0.15">
      <c r="B45" s="407"/>
      <c r="C45" s="407"/>
      <c r="D45" s="407"/>
      <c r="E45" s="407"/>
      <c r="F45" s="407"/>
      <c r="G45" s="407"/>
      <c r="H45" s="407"/>
      <c r="I45" s="407"/>
      <c r="J45" s="407"/>
      <c r="K45" s="407"/>
    </row>
    <row r="46" spans="2:11" x14ac:dyDescent="0.15">
      <c r="B46" s="407"/>
      <c r="C46" s="407"/>
      <c r="D46" s="407"/>
      <c r="E46" s="407"/>
      <c r="F46" s="407"/>
      <c r="G46" s="407"/>
      <c r="H46" s="407"/>
      <c r="I46" s="407"/>
      <c r="J46" s="407"/>
      <c r="K46" s="407"/>
    </row>
    <row r="47" spans="2:11" x14ac:dyDescent="0.15">
      <c r="B47" s="410">
        <v>8</v>
      </c>
      <c r="C47" s="410" t="s">
        <v>343</v>
      </c>
      <c r="D47" s="407"/>
      <c r="E47" s="407"/>
      <c r="F47" s="407"/>
      <c r="G47" s="407"/>
      <c r="H47" s="407"/>
      <c r="I47" s="407"/>
      <c r="J47" s="407"/>
      <c r="K47" s="407"/>
    </row>
    <row r="48" spans="2:11" x14ac:dyDescent="0.15">
      <c r="B48" s="407"/>
      <c r="C48" s="407"/>
      <c r="D48" s="407"/>
      <c r="E48" s="407"/>
      <c r="F48" s="407"/>
      <c r="G48" s="407"/>
      <c r="H48" s="407"/>
      <c r="I48" s="407"/>
      <c r="J48" s="407"/>
      <c r="K48" s="407"/>
    </row>
    <row r="49" spans="2:11" x14ac:dyDescent="0.15">
      <c r="B49" s="407"/>
      <c r="C49" s="407"/>
      <c r="D49" s="407"/>
      <c r="E49" s="407"/>
      <c r="F49" s="407"/>
      <c r="G49" s="407"/>
      <c r="H49" s="407"/>
      <c r="I49" s="407"/>
      <c r="J49" s="407"/>
      <c r="K49" s="407"/>
    </row>
    <row r="50" spans="2:11" x14ac:dyDescent="0.15">
      <c r="B50" s="407"/>
      <c r="C50" s="407"/>
      <c r="D50" s="407"/>
      <c r="E50" s="407"/>
      <c r="F50" s="407"/>
      <c r="G50" s="407"/>
      <c r="H50" s="407"/>
      <c r="I50" s="407"/>
      <c r="J50" s="407"/>
      <c r="K50" s="407"/>
    </row>
    <row r="51" spans="2:11" x14ac:dyDescent="0.15">
      <c r="B51" s="407"/>
      <c r="C51" s="407"/>
      <c r="D51" s="407"/>
      <c r="E51" s="407"/>
      <c r="F51" s="407"/>
      <c r="G51" s="407"/>
      <c r="H51" s="407"/>
      <c r="I51" s="407"/>
      <c r="J51" s="407"/>
      <c r="K51" s="407"/>
    </row>
    <row r="52" spans="2:11" ht="12" customHeight="1" x14ac:dyDescent="0.15">
      <c r="B52" s="407">
        <v>9</v>
      </c>
      <c r="C52" s="410" t="s">
        <v>344</v>
      </c>
      <c r="D52" s="407"/>
      <c r="E52" s="407"/>
      <c r="F52" s="407"/>
      <c r="G52" s="407"/>
      <c r="H52" s="407"/>
      <c r="I52" s="407"/>
      <c r="J52" s="407"/>
      <c r="K52" s="407"/>
    </row>
    <row r="53" spans="2:11" x14ac:dyDescent="0.15">
      <c r="B53" s="407"/>
      <c r="C53" s="407"/>
      <c r="D53" s="407"/>
      <c r="E53" s="407"/>
      <c r="F53" s="407"/>
      <c r="G53" s="407"/>
      <c r="H53" s="407"/>
      <c r="I53" s="407"/>
      <c r="J53" s="407"/>
      <c r="K53" s="407"/>
    </row>
    <row r="54" spans="2:11" x14ac:dyDescent="0.15">
      <c r="B54" s="407"/>
      <c r="C54" s="407"/>
      <c r="D54" s="407"/>
      <c r="E54" s="407"/>
      <c r="F54" s="407"/>
      <c r="G54" s="407"/>
      <c r="H54" s="407"/>
      <c r="I54" s="407"/>
      <c r="J54" s="407"/>
      <c r="K54" s="407"/>
    </row>
    <row r="55" spans="2:11" x14ac:dyDescent="0.15">
      <c r="B55" s="407"/>
      <c r="C55" s="407"/>
      <c r="D55" s="407"/>
      <c r="E55" s="407"/>
      <c r="F55" s="407"/>
      <c r="G55" s="407"/>
      <c r="H55" s="407"/>
      <c r="I55" s="407"/>
      <c r="J55" s="407"/>
      <c r="K55" s="407"/>
    </row>
    <row r="56" spans="2:11" x14ac:dyDescent="0.15">
      <c r="B56" s="407"/>
      <c r="C56" s="407"/>
      <c r="D56" s="407"/>
      <c r="E56" s="407"/>
      <c r="F56" s="407"/>
      <c r="G56" s="407"/>
      <c r="H56" s="407"/>
      <c r="I56" s="407"/>
      <c r="J56" s="407"/>
      <c r="K56" s="407"/>
    </row>
    <row r="57" spans="2:11" ht="12" customHeight="1" x14ac:dyDescent="0.15">
      <c r="B57" s="407">
        <v>10</v>
      </c>
      <c r="C57" s="410"/>
      <c r="D57" s="407"/>
      <c r="E57" s="407"/>
      <c r="F57" s="407"/>
      <c r="G57" s="407"/>
      <c r="H57" s="407"/>
      <c r="I57" s="407"/>
      <c r="J57" s="407"/>
      <c r="K57" s="407"/>
    </row>
    <row r="58" spans="2:11" x14ac:dyDescent="0.15">
      <c r="B58" s="407"/>
      <c r="C58" s="407"/>
      <c r="D58" s="407"/>
      <c r="E58" s="407"/>
      <c r="F58" s="407"/>
      <c r="G58" s="407"/>
      <c r="H58" s="407"/>
      <c r="I58" s="407"/>
      <c r="J58" s="407"/>
      <c r="K58" s="407"/>
    </row>
    <row r="59" spans="2:11" x14ac:dyDescent="0.15">
      <c r="B59" s="407"/>
      <c r="C59" s="407"/>
      <c r="D59" s="407"/>
      <c r="E59" s="407"/>
      <c r="F59" s="407"/>
      <c r="G59" s="407"/>
      <c r="H59" s="407"/>
      <c r="I59" s="407"/>
      <c r="J59" s="407"/>
      <c r="K59" s="407"/>
    </row>
    <row r="60" spans="2:11" x14ac:dyDescent="0.15">
      <c r="B60" s="407"/>
      <c r="C60" s="407"/>
      <c r="D60" s="407"/>
      <c r="E60" s="407"/>
      <c r="F60" s="407"/>
      <c r="G60" s="407"/>
      <c r="H60" s="407"/>
      <c r="I60" s="407"/>
      <c r="J60" s="407"/>
      <c r="K60" s="407"/>
    </row>
    <row r="61" spans="2:11" x14ac:dyDescent="0.15">
      <c r="B61" s="407"/>
      <c r="C61" s="407"/>
      <c r="D61" s="407"/>
      <c r="E61" s="407"/>
      <c r="F61" s="407"/>
      <c r="G61" s="407"/>
      <c r="H61" s="407"/>
      <c r="I61" s="407"/>
      <c r="J61" s="407"/>
      <c r="K61" s="407"/>
    </row>
    <row r="62" spans="2:11" ht="12" customHeight="1" x14ac:dyDescent="0.15">
      <c r="B62" s="407">
        <v>11</v>
      </c>
      <c r="C62" s="410"/>
      <c r="D62" s="407"/>
      <c r="E62" s="407"/>
      <c r="F62" s="407"/>
      <c r="G62" s="407"/>
      <c r="H62" s="407"/>
      <c r="I62" s="407"/>
      <c r="J62" s="407"/>
      <c r="K62" s="407"/>
    </row>
    <row r="63" spans="2:11" x14ac:dyDescent="0.15">
      <c r="B63" s="407"/>
      <c r="C63" s="407"/>
      <c r="D63" s="407"/>
      <c r="E63" s="407"/>
      <c r="F63" s="407"/>
      <c r="G63" s="407"/>
      <c r="H63" s="407"/>
      <c r="I63" s="407"/>
      <c r="J63" s="407"/>
      <c r="K63" s="407"/>
    </row>
    <row r="64" spans="2:11" x14ac:dyDescent="0.15">
      <c r="B64" s="407"/>
      <c r="C64" s="407"/>
      <c r="D64" s="407"/>
      <c r="E64" s="407"/>
      <c r="F64" s="407"/>
      <c r="G64" s="407"/>
      <c r="H64" s="407"/>
      <c r="I64" s="407"/>
      <c r="J64" s="407"/>
      <c r="K64" s="407"/>
    </row>
    <row r="65" spans="2:11" x14ac:dyDescent="0.15">
      <c r="B65" s="407"/>
      <c r="C65" s="407"/>
      <c r="D65" s="407"/>
      <c r="E65" s="407"/>
      <c r="F65" s="407"/>
      <c r="G65" s="407"/>
      <c r="H65" s="407"/>
      <c r="I65" s="407"/>
      <c r="J65" s="407"/>
      <c r="K65" s="407"/>
    </row>
    <row r="66" spans="2:11" x14ac:dyDescent="0.15">
      <c r="B66" s="407"/>
      <c r="C66" s="407"/>
      <c r="D66" s="407"/>
      <c r="E66" s="407"/>
      <c r="F66" s="407"/>
      <c r="G66" s="407"/>
      <c r="H66" s="407"/>
      <c r="I66" s="407"/>
      <c r="J66" s="407"/>
      <c r="K66" s="407"/>
    </row>
    <row r="67" spans="2:11" ht="12" customHeight="1" x14ac:dyDescent="0.15">
      <c r="B67" s="407">
        <v>12</v>
      </c>
      <c r="C67" s="410"/>
      <c r="D67" s="407"/>
      <c r="E67" s="407"/>
      <c r="F67" s="407"/>
      <c r="G67" s="407"/>
      <c r="H67" s="407"/>
      <c r="I67" s="407"/>
      <c r="J67" s="407"/>
      <c r="K67" s="407"/>
    </row>
    <row r="68" spans="2:11" x14ac:dyDescent="0.15">
      <c r="B68" s="407"/>
      <c r="C68" s="407"/>
      <c r="D68" s="407"/>
      <c r="E68" s="407"/>
      <c r="F68" s="407"/>
      <c r="G68" s="407"/>
      <c r="H68" s="407"/>
      <c r="I68" s="407"/>
      <c r="J68" s="407"/>
      <c r="K68" s="407"/>
    </row>
    <row r="69" spans="2:11" x14ac:dyDescent="0.15">
      <c r="B69" s="407"/>
      <c r="C69" s="407"/>
      <c r="D69" s="407"/>
      <c r="E69" s="407"/>
      <c r="F69" s="407"/>
      <c r="G69" s="407"/>
      <c r="H69" s="407"/>
      <c r="I69" s="407"/>
      <c r="J69" s="407"/>
      <c r="K69" s="407"/>
    </row>
    <row r="70" spans="2:11" x14ac:dyDescent="0.15">
      <c r="B70" s="407"/>
      <c r="C70" s="407"/>
      <c r="D70" s="407"/>
      <c r="E70" s="407"/>
      <c r="F70" s="407"/>
      <c r="G70" s="407"/>
      <c r="H70" s="407"/>
      <c r="I70" s="407"/>
      <c r="J70" s="407"/>
      <c r="K70" s="407"/>
    </row>
    <row r="71" spans="2:11" x14ac:dyDescent="0.15">
      <c r="B71" s="407"/>
      <c r="C71" s="407"/>
      <c r="D71" s="407"/>
      <c r="E71" s="407"/>
      <c r="F71" s="407"/>
      <c r="G71" s="407"/>
      <c r="H71" s="407"/>
      <c r="I71" s="407"/>
      <c r="J71" s="407"/>
      <c r="K71" s="407"/>
    </row>
    <row r="72" spans="2:11" x14ac:dyDescent="0.15">
      <c r="B72" s="407"/>
      <c r="C72" s="407"/>
      <c r="D72" s="407"/>
      <c r="E72" s="407"/>
      <c r="F72" s="407"/>
      <c r="G72" s="407"/>
      <c r="H72" s="407"/>
      <c r="I72" s="407"/>
      <c r="J72" s="407"/>
      <c r="K72" s="407"/>
    </row>
    <row r="73" spans="2:11" x14ac:dyDescent="0.15">
      <c r="B73" s="407"/>
      <c r="C73" s="407"/>
      <c r="D73" s="407"/>
      <c r="E73" s="407"/>
      <c r="F73" s="407"/>
      <c r="G73" s="407"/>
      <c r="H73" s="407"/>
      <c r="I73" s="407"/>
      <c r="J73" s="407"/>
      <c r="K73" s="407"/>
    </row>
    <row r="74" spans="2:11" x14ac:dyDescent="0.15">
      <c r="B74" s="407"/>
      <c r="C74" s="407"/>
      <c r="D74" s="407"/>
      <c r="E74" s="407"/>
      <c r="F74" s="407"/>
      <c r="G74" s="407"/>
      <c r="H74" s="407"/>
      <c r="I74" s="407"/>
      <c r="J74" s="407"/>
      <c r="K74" s="407"/>
    </row>
    <row r="75" spans="2:11" x14ac:dyDescent="0.15">
      <c r="B75" s="407"/>
      <c r="C75" s="407"/>
      <c r="D75" s="407"/>
      <c r="E75" s="407"/>
      <c r="F75" s="407"/>
      <c r="G75" s="407"/>
      <c r="H75" s="407"/>
      <c r="I75" s="407"/>
      <c r="J75" s="407"/>
      <c r="K75" s="407"/>
    </row>
  </sheetData>
  <mergeCells count="1">
    <mergeCell ref="C8:M8"/>
  </mergeCells>
  <phoneticPr fontId="5"/>
  <printOptions horizontalCentered="1"/>
  <pageMargins left="0.70866141732283472" right="0.70866141732283472" top="0.74803149606299213" bottom="0.74803149606299213" header="0.31496062992125984" footer="0.31496062992125984"/>
  <pageSetup paperSize="9" scale="79"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3"/>
  <sheetViews>
    <sheetView view="pageBreakPreview" zoomScaleNormal="100" zoomScaleSheetLayoutView="100" workbookViewId="0">
      <selection activeCell="H7" sqref="H7"/>
    </sheetView>
  </sheetViews>
  <sheetFormatPr defaultRowHeight="13.5" x14ac:dyDescent="0.15"/>
  <cols>
    <col min="1" max="2" width="3.125" style="3" customWidth="1"/>
    <col min="3" max="3" width="3" style="3" customWidth="1"/>
    <col min="4" max="4" width="2.75" style="3" customWidth="1"/>
    <col min="5" max="5" width="16.625" style="3" bestFit="1" customWidth="1"/>
    <col min="6" max="6" width="15" style="3" customWidth="1"/>
    <col min="7" max="7" width="3.75" style="3" customWidth="1"/>
    <col min="8" max="23" width="3.375" style="3" customWidth="1"/>
    <col min="24" max="39" width="3.375" style="3" hidden="1" customWidth="1"/>
    <col min="40" max="42" width="7.5" style="3" customWidth="1"/>
    <col min="43" max="43" width="2.125" style="11" customWidth="1"/>
    <col min="44" max="44" width="46.75" style="11" customWidth="1"/>
    <col min="45" max="45" width="0" style="11" hidden="1" customWidth="1"/>
    <col min="46" max="47" width="5.375" style="11" hidden="1" customWidth="1"/>
    <col min="48" max="48" width="14.625" style="309" hidden="1" customWidth="1"/>
    <col min="49" max="49" width="22.5" style="11" hidden="1" customWidth="1"/>
    <col min="50" max="51" width="27" style="323" hidden="1" customWidth="1"/>
    <col min="52" max="52" width="0" style="11" hidden="1" customWidth="1"/>
    <col min="53" max="16384" width="9" style="11"/>
  </cols>
  <sheetData>
    <row r="1" spans="1:52" ht="14.25" x14ac:dyDescent="0.15">
      <c r="A1" s="10"/>
      <c r="B1" s="10"/>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R1" s="335"/>
      <c r="AV1" s="309" t="s">
        <v>64</v>
      </c>
    </row>
    <row r="2" spans="1:52" ht="24" customHeight="1" thickBot="1" x14ac:dyDescent="0.2">
      <c r="A2" s="504" t="s">
        <v>87</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R2" s="336"/>
      <c r="AV2" s="309" t="s">
        <v>65</v>
      </c>
    </row>
    <row r="3" spans="1:52" ht="16.5" customHeight="1" thickBot="1" x14ac:dyDescent="0.2">
      <c r="A3" s="486" t="s">
        <v>85</v>
      </c>
      <c r="B3" s="486"/>
      <c r="C3" s="486"/>
      <c r="D3" s="486"/>
      <c r="E3" s="486"/>
      <c r="F3" s="486"/>
      <c r="G3" s="486"/>
      <c r="H3" s="462" t="s">
        <v>88</v>
      </c>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4"/>
      <c r="AN3" s="487" t="s">
        <v>35</v>
      </c>
      <c r="AO3" s="471" t="s">
        <v>89</v>
      </c>
      <c r="AP3" s="507" t="s">
        <v>47</v>
      </c>
      <c r="AR3" s="337"/>
      <c r="AS3" s="22"/>
      <c r="AT3" s="22"/>
      <c r="AU3" s="22"/>
      <c r="AV3" s="311" t="s">
        <v>96</v>
      </c>
      <c r="AW3" s="21"/>
      <c r="AX3" s="21"/>
      <c r="AY3" s="21"/>
      <c r="AZ3" s="21"/>
    </row>
    <row r="4" spans="1:52" ht="16.5" customHeight="1" thickBot="1" x14ac:dyDescent="0.2">
      <c r="A4" s="486"/>
      <c r="B4" s="486"/>
      <c r="C4" s="486"/>
      <c r="D4" s="486"/>
      <c r="E4" s="486"/>
      <c r="F4" s="486"/>
      <c r="G4" s="486"/>
      <c r="H4" s="493" t="s">
        <v>140</v>
      </c>
      <c r="I4" s="491"/>
      <c r="J4" s="491"/>
      <c r="K4" s="491"/>
      <c r="L4" s="491" t="s">
        <v>141</v>
      </c>
      <c r="M4" s="491"/>
      <c r="N4" s="491"/>
      <c r="O4" s="491"/>
      <c r="P4" s="491" t="s">
        <v>141</v>
      </c>
      <c r="Q4" s="491"/>
      <c r="R4" s="491"/>
      <c r="S4" s="491"/>
      <c r="T4" s="491" t="s">
        <v>141</v>
      </c>
      <c r="U4" s="491"/>
      <c r="V4" s="491"/>
      <c r="W4" s="494"/>
      <c r="X4" s="493" t="s">
        <v>140</v>
      </c>
      <c r="Y4" s="491"/>
      <c r="Z4" s="491"/>
      <c r="AA4" s="491"/>
      <c r="AB4" s="491" t="s">
        <v>141</v>
      </c>
      <c r="AC4" s="491"/>
      <c r="AD4" s="491"/>
      <c r="AE4" s="491"/>
      <c r="AF4" s="491" t="s">
        <v>141</v>
      </c>
      <c r="AG4" s="491"/>
      <c r="AH4" s="491"/>
      <c r="AI4" s="491"/>
      <c r="AJ4" s="491" t="s">
        <v>141</v>
      </c>
      <c r="AK4" s="491"/>
      <c r="AL4" s="491"/>
      <c r="AM4" s="494"/>
      <c r="AN4" s="488"/>
      <c r="AO4" s="472"/>
      <c r="AP4" s="508"/>
      <c r="AR4" s="337"/>
      <c r="AS4" s="22"/>
      <c r="AT4" s="22"/>
      <c r="AU4" s="22"/>
      <c r="AV4" s="311" t="s">
        <v>97</v>
      </c>
      <c r="AW4" s="21"/>
      <c r="AX4" s="21"/>
      <c r="AY4" s="324"/>
      <c r="AZ4" s="21"/>
    </row>
    <row r="5" spans="1:52" ht="16.5" customHeight="1" x14ac:dyDescent="0.15">
      <c r="A5" s="89"/>
      <c r="B5" s="90"/>
      <c r="C5" s="90"/>
      <c r="D5" s="90"/>
      <c r="E5" s="90"/>
      <c r="F5" s="90"/>
      <c r="G5" s="90"/>
      <c r="H5" s="461" t="s">
        <v>50</v>
      </c>
      <c r="I5" s="459"/>
      <c r="J5" s="459" t="s">
        <v>51</v>
      </c>
      <c r="K5" s="460"/>
      <c r="L5" s="461" t="s">
        <v>52</v>
      </c>
      <c r="M5" s="459"/>
      <c r="N5" s="459" t="s">
        <v>53</v>
      </c>
      <c r="O5" s="460"/>
      <c r="P5" s="461" t="s">
        <v>54</v>
      </c>
      <c r="Q5" s="459"/>
      <c r="R5" s="459" t="s">
        <v>55</v>
      </c>
      <c r="S5" s="460"/>
      <c r="T5" s="461" t="s">
        <v>56</v>
      </c>
      <c r="U5" s="459"/>
      <c r="V5" s="459" t="s">
        <v>57</v>
      </c>
      <c r="W5" s="460"/>
      <c r="X5" s="461" t="s">
        <v>142</v>
      </c>
      <c r="Y5" s="459"/>
      <c r="Z5" s="459" t="s">
        <v>143</v>
      </c>
      <c r="AA5" s="460"/>
      <c r="AB5" s="461" t="s">
        <v>144</v>
      </c>
      <c r="AC5" s="459"/>
      <c r="AD5" s="459" t="s">
        <v>145</v>
      </c>
      <c r="AE5" s="460"/>
      <c r="AF5" s="461" t="s">
        <v>146</v>
      </c>
      <c r="AG5" s="459"/>
      <c r="AH5" s="459" t="s">
        <v>147</v>
      </c>
      <c r="AI5" s="460"/>
      <c r="AJ5" s="461" t="s">
        <v>148</v>
      </c>
      <c r="AK5" s="459"/>
      <c r="AL5" s="459" t="s">
        <v>149</v>
      </c>
      <c r="AM5" s="460"/>
      <c r="AN5" s="488"/>
      <c r="AO5" s="472"/>
      <c r="AP5" s="508"/>
      <c r="AR5" s="337"/>
      <c r="AS5" s="21"/>
      <c r="AT5" s="21"/>
      <c r="AU5" s="21"/>
      <c r="AV5" s="311" t="s">
        <v>98</v>
      </c>
      <c r="AW5" s="21"/>
      <c r="AX5" s="21"/>
      <c r="AY5" s="21"/>
      <c r="AZ5" s="21"/>
    </row>
    <row r="6" spans="1:52" ht="16.5" customHeight="1" thickBot="1" x14ac:dyDescent="0.2">
      <c r="A6" s="91"/>
      <c r="B6" s="74"/>
      <c r="C6" s="74"/>
      <c r="D6" s="74"/>
      <c r="E6" s="74"/>
      <c r="F6" s="74"/>
      <c r="G6" s="74" t="s">
        <v>103</v>
      </c>
      <c r="H6" s="28" t="s">
        <v>71</v>
      </c>
      <c r="I6" s="23" t="s">
        <v>37</v>
      </c>
      <c r="J6" s="24" t="s">
        <v>71</v>
      </c>
      <c r="K6" s="29" t="s">
        <v>37</v>
      </c>
      <c r="L6" s="28" t="s">
        <v>71</v>
      </c>
      <c r="M6" s="23" t="s">
        <v>37</v>
      </c>
      <c r="N6" s="24" t="s">
        <v>71</v>
      </c>
      <c r="O6" s="29" t="s">
        <v>37</v>
      </c>
      <c r="P6" s="62" t="s">
        <v>71</v>
      </c>
      <c r="Q6" s="63" t="s">
        <v>37</v>
      </c>
      <c r="R6" s="50" t="s">
        <v>71</v>
      </c>
      <c r="S6" s="64" t="s">
        <v>37</v>
      </c>
      <c r="T6" s="28" t="s">
        <v>71</v>
      </c>
      <c r="U6" s="23" t="s">
        <v>37</v>
      </c>
      <c r="V6" s="24" t="s">
        <v>71</v>
      </c>
      <c r="W6" s="29" t="s">
        <v>37</v>
      </c>
      <c r="X6" s="28" t="s">
        <v>71</v>
      </c>
      <c r="Y6" s="23" t="s">
        <v>37</v>
      </c>
      <c r="Z6" s="24" t="s">
        <v>71</v>
      </c>
      <c r="AA6" s="29" t="s">
        <v>37</v>
      </c>
      <c r="AB6" s="28" t="s">
        <v>71</v>
      </c>
      <c r="AC6" s="23" t="s">
        <v>37</v>
      </c>
      <c r="AD6" s="24" t="s">
        <v>71</v>
      </c>
      <c r="AE6" s="29" t="s">
        <v>37</v>
      </c>
      <c r="AF6" s="62" t="s">
        <v>71</v>
      </c>
      <c r="AG6" s="63" t="s">
        <v>37</v>
      </c>
      <c r="AH6" s="50" t="s">
        <v>71</v>
      </c>
      <c r="AI6" s="64" t="s">
        <v>37</v>
      </c>
      <c r="AJ6" s="28" t="s">
        <v>71</v>
      </c>
      <c r="AK6" s="23" t="s">
        <v>37</v>
      </c>
      <c r="AL6" s="24" t="s">
        <v>71</v>
      </c>
      <c r="AM6" s="29" t="s">
        <v>37</v>
      </c>
      <c r="AN6" s="489"/>
      <c r="AO6" s="473"/>
      <c r="AP6" s="509"/>
      <c r="AR6" s="337"/>
      <c r="AS6" s="21"/>
      <c r="AT6" s="21"/>
      <c r="AU6" s="21"/>
      <c r="AV6" s="311" t="s">
        <v>100</v>
      </c>
      <c r="AW6" s="21"/>
      <c r="AX6" s="21"/>
      <c r="AY6" s="21"/>
      <c r="AZ6" s="21"/>
    </row>
    <row r="7" spans="1:52" ht="17.25" customHeight="1" x14ac:dyDescent="0.15">
      <c r="A7" s="465" t="s">
        <v>66</v>
      </c>
      <c r="B7" s="547" t="s">
        <v>67</v>
      </c>
      <c r="C7" s="548"/>
      <c r="D7" s="549"/>
      <c r="E7" s="482" t="s">
        <v>68</v>
      </c>
      <c r="F7" s="536"/>
      <c r="G7" s="536"/>
      <c r="H7" s="110"/>
      <c r="I7" s="111"/>
      <c r="J7" s="112"/>
      <c r="K7" s="113"/>
      <c r="L7" s="110"/>
      <c r="M7" s="111"/>
      <c r="N7" s="112"/>
      <c r="O7" s="114"/>
      <c r="P7" s="110"/>
      <c r="Q7" s="111"/>
      <c r="R7" s="112"/>
      <c r="S7" s="113"/>
      <c r="T7" s="115"/>
      <c r="U7" s="111"/>
      <c r="V7" s="112"/>
      <c r="W7" s="113"/>
      <c r="X7" s="110"/>
      <c r="Y7" s="111"/>
      <c r="Z7" s="112"/>
      <c r="AA7" s="113"/>
      <c r="AB7" s="110"/>
      <c r="AC7" s="111"/>
      <c r="AD7" s="112"/>
      <c r="AE7" s="114"/>
      <c r="AF7" s="110"/>
      <c r="AG7" s="111"/>
      <c r="AH7" s="112"/>
      <c r="AI7" s="113"/>
      <c r="AJ7" s="115"/>
      <c r="AK7" s="111"/>
      <c r="AL7" s="112"/>
      <c r="AM7" s="113"/>
      <c r="AN7" s="209">
        <f t="shared" ref="AN7:AN18" si="0">SUM(H7,J7,L7,N7,P7,R7,T7,V7,X7,Z7,AB7,AD7,AF7,AH7,AJ7,AL7)</f>
        <v>0</v>
      </c>
      <c r="AO7" s="78">
        <v>4</v>
      </c>
      <c r="AP7" s="80"/>
      <c r="AR7" s="336" t="s">
        <v>130</v>
      </c>
    </row>
    <row r="8" spans="1:52" ht="17.25" customHeight="1" x14ac:dyDescent="0.15">
      <c r="A8" s="466"/>
      <c r="B8" s="550"/>
      <c r="C8" s="551"/>
      <c r="D8" s="552"/>
      <c r="E8" s="484" t="s">
        <v>69</v>
      </c>
      <c r="F8" s="516"/>
      <c r="G8" s="516"/>
      <c r="H8" s="116"/>
      <c r="I8" s="117"/>
      <c r="J8" s="118"/>
      <c r="K8" s="119"/>
      <c r="L8" s="116"/>
      <c r="M8" s="117"/>
      <c r="N8" s="118"/>
      <c r="O8" s="120"/>
      <c r="P8" s="121"/>
      <c r="Q8" s="122"/>
      <c r="R8" s="123"/>
      <c r="S8" s="124"/>
      <c r="T8" s="125"/>
      <c r="U8" s="117"/>
      <c r="V8" s="118"/>
      <c r="W8" s="119"/>
      <c r="X8" s="121"/>
      <c r="Y8" s="122"/>
      <c r="Z8" s="123"/>
      <c r="AA8" s="124"/>
      <c r="AB8" s="121"/>
      <c r="AC8" s="122"/>
      <c r="AD8" s="123"/>
      <c r="AE8" s="150"/>
      <c r="AF8" s="121"/>
      <c r="AG8" s="122"/>
      <c r="AH8" s="123"/>
      <c r="AI8" s="124"/>
      <c r="AJ8" s="151"/>
      <c r="AK8" s="122"/>
      <c r="AL8" s="123"/>
      <c r="AM8" s="124"/>
      <c r="AN8" s="210">
        <f t="shared" si="0"/>
        <v>0</v>
      </c>
      <c r="AO8" s="59">
        <v>6</v>
      </c>
      <c r="AP8" s="81"/>
      <c r="AR8" s="337" t="s">
        <v>133</v>
      </c>
    </row>
    <row r="9" spans="1:52" ht="17.25" customHeight="1" thickBot="1" x14ac:dyDescent="0.2">
      <c r="A9" s="466"/>
      <c r="B9" s="550"/>
      <c r="C9" s="551"/>
      <c r="D9" s="552"/>
      <c r="E9" s="496" t="s">
        <v>70</v>
      </c>
      <c r="F9" s="517"/>
      <c r="G9" s="517"/>
      <c r="H9" s="126"/>
      <c r="I9" s="127"/>
      <c r="J9" s="128"/>
      <c r="K9" s="129"/>
      <c r="L9" s="126"/>
      <c r="M9" s="127"/>
      <c r="N9" s="128"/>
      <c r="O9" s="130"/>
      <c r="P9" s="131"/>
      <c r="Q9" s="132"/>
      <c r="R9" s="133"/>
      <c r="S9" s="134"/>
      <c r="T9" s="135"/>
      <c r="U9" s="127"/>
      <c r="V9" s="128"/>
      <c r="W9" s="129"/>
      <c r="X9" s="126"/>
      <c r="Y9" s="203"/>
      <c r="Z9" s="128"/>
      <c r="AA9" s="204"/>
      <c r="AB9" s="126"/>
      <c r="AC9" s="203"/>
      <c r="AD9" s="128"/>
      <c r="AE9" s="152"/>
      <c r="AF9" s="131"/>
      <c r="AG9" s="186"/>
      <c r="AH9" s="133"/>
      <c r="AI9" s="188"/>
      <c r="AJ9" s="153"/>
      <c r="AK9" s="203"/>
      <c r="AL9" s="128"/>
      <c r="AM9" s="204"/>
      <c r="AN9" s="211">
        <f t="shared" si="0"/>
        <v>0</v>
      </c>
      <c r="AO9" s="79">
        <v>6</v>
      </c>
      <c r="AP9" s="81"/>
      <c r="AR9" s="337" t="s">
        <v>134</v>
      </c>
    </row>
    <row r="10" spans="1:52" ht="17.25" customHeight="1" thickBot="1" x14ac:dyDescent="0.2">
      <c r="A10" s="512"/>
      <c r="B10" s="553"/>
      <c r="C10" s="506"/>
      <c r="D10" s="506"/>
      <c r="E10" s="544" t="s">
        <v>252</v>
      </c>
      <c r="F10" s="545"/>
      <c r="G10" s="546"/>
      <c r="H10" s="136"/>
      <c r="I10" s="137"/>
      <c r="J10" s="138"/>
      <c r="K10" s="139"/>
      <c r="L10" s="136"/>
      <c r="M10" s="137"/>
      <c r="N10" s="138"/>
      <c r="O10" s="181"/>
      <c r="P10" s="136"/>
      <c r="Q10" s="137"/>
      <c r="R10" s="138"/>
      <c r="S10" s="139"/>
      <c r="T10" s="343"/>
      <c r="U10" s="137"/>
      <c r="V10" s="138"/>
      <c r="W10" s="139"/>
      <c r="X10" s="344"/>
      <c r="Y10" s="141"/>
      <c r="Z10" s="142"/>
      <c r="AA10" s="345"/>
      <c r="AB10" s="344"/>
      <c r="AC10" s="141"/>
      <c r="AD10" s="142"/>
      <c r="AE10" s="143"/>
      <c r="AF10" s="140"/>
      <c r="AG10" s="141"/>
      <c r="AH10" s="142"/>
      <c r="AI10" s="143"/>
      <c r="AJ10" s="140"/>
      <c r="AK10" s="141"/>
      <c r="AL10" s="142"/>
      <c r="AM10" s="345"/>
      <c r="AN10" s="212">
        <f>SUM(H10,J10,L10,N10,P10,R10,T10,V10,X10,Z10,AB10,AD10,AF10,AH10,AJ10,AL10)</f>
        <v>0</v>
      </c>
      <c r="AO10" s="347" t="s">
        <v>253</v>
      </c>
      <c r="AP10" s="348"/>
      <c r="AR10" s="337" t="s">
        <v>93</v>
      </c>
    </row>
    <row r="11" spans="1:52" ht="17.25" customHeight="1" thickBot="1" x14ac:dyDescent="0.2">
      <c r="A11" s="512"/>
      <c r="B11" s="533" t="s">
        <v>81</v>
      </c>
      <c r="C11" s="534"/>
      <c r="D11" s="534"/>
      <c r="E11" s="534"/>
      <c r="F11" s="534"/>
      <c r="G11" s="535"/>
      <c r="H11" s="136"/>
      <c r="I11" s="137"/>
      <c r="J11" s="138"/>
      <c r="K11" s="139"/>
      <c r="L11" s="136"/>
      <c r="M11" s="137"/>
      <c r="N11" s="138"/>
      <c r="O11" s="139"/>
      <c r="P11" s="140"/>
      <c r="Q11" s="141"/>
      <c r="R11" s="142"/>
      <c r="S11" s="143"/>
      <c r="T11" s="136"/>
      <c r="U11" s="137"/>
      <c r="V11" s="138"/>
      <c r="W11" s="139"/>
      <c r="X11" s="136"/>
      <c r="Y11" s="137"/>
      <c r="Z11" s="138"/>
      <c r="AA11" s="139"/>
      <c r="AB11" s="136"/>
      <c r="AC11" s="137"/>
      <c r="AD11" s="138"/>
      <c r="AE11" s="139"/>
      <c r="AF11" s="140"/>
      <c r="AG11" s="141"/>
      <c r="AH11" s="142"/>
      <c r="AI11" s="143"/>
      <c r="AJ11" s="136"/>
      <c r="AK11" s="137"/>
      <c r="AL11" s="138"/>
      <c r="AM11" s="139"/>
      <c r="AN11" s="212">
        <f t="shared" si="0"/>
        <v>0</v>
      </c>
      <c r="AO11" s="20">
        <v>16</v>
      </c>
      <c r="AP11" s="25">
        <f>SUM(I11,K11,M11,O11,Q11,S11,U11,W11,Y11,AA11,AC11,AE11,AG11,AI11,AK11,AM11)</f>
        <v>0</v>
      </c>
    </row>
    <row r="12" spans="1:52" ht="17.25" customHeight="1" x14ac:dyDescent="0.15">
      <c r="A12" s="466"/>
      <c r="B12" s="479" t="s">
        <v>75</v>
      </c>
      <c r="C12" s="479"/>
      <c r="D12" s="479"/>
      <c r="E12" s="524" t="s">
        <v>73</v>
      </c>
      <c r="F12" s="482" t="s">
        <v>76</v>
      </c>
      <c r="G12" s="483"/>
      <c r="H12" s="144"/>
      <c r="I12" s="145"/>
      <c r="J12" s="146"/>
      <c r="K12" s="147"/>
      <c r="L12" s="144"/>
      <c r="M12" s="145"/>
      <c r="N12" s="146"/>
      <c r="O12" s="148"/>
      <c r="P12" s="110"/>
      <c r="Q12" s="111"/>
      <c r="R12" s="112"/>
      <c r="S12" s="113"/>
      <c r="T12" s="149"/>
      <c r="U12" s="145"/>
      <c r="V12" s="146"/>
      <c r="W12" s="147"/>
      <c r="X12" s="144"/>
      <c r="Y12" s="145"/>
      <c r="Z12" s="146"/>
      <c r="AA12" s="147"/>
      <c r="AB12" s="144"/>
      <c r="AC12" s="145"/>
      <c r="AD12" s="146"/>
      <c r="AE12" s="148"/>
      <c r="AF12" s="110"/>
      <c r="AG12" s="111"/>
      <c r="AH12" s="112"/>
      <c r="AI12" s="113"/>
      <c r="AJ12" s="149"/>
      <c r="AK12" s="145"/>
      <c r="AL12" s="146"/>
      <c r="AM12" s="147"/>
      <c r="AN12" s="209">
        <f t="shared" si="0"/>
        <v>0</v>
      </c>
      <c r="AO12" s="78">
        <v>1</v>
      </c>
      <c r="AP12" s="80"/>
      <c r="AR12" s="337"/>
    </row>
    <row r="13" spans="1:52" ht="17.25" customHeight="1" x14ac:dyDescent="0.15">
      <c r="A13" s="466"/>
      <c r="B13" s="480"/>
      <c r="C13" s="480"/>
      <c r="D13" s="480"/>
      <c r="E13" s="525"/>
      <c r="F13" s="484" t="s">
        <v>77</v>
      </c>
      <c r="G13" s="485"/>
      <c r="H13" s="116"/>
      <c r="I13" s="117"/>
      <c r="J13" s="118"/>
      <c r="K13" s="119"/>
      <c r="L13" s="116"/>
      <c r="M13" s="117"/>
      <c r="N13" s="118"/>
      <c r="O13" s="150"/>
      <c r="P13" s="121"/>
      <c r="Q13" s="122"/>
      <c r="R13" s="123"/>
      <c r="S13" s="124"/>
      <c r="T13" s="151"/>
      <c r="U13" s="117"/>
      <c r="V13" s="118"/>
      <c r="W13" s="119"/>
      <c r="X13" s="121"/>
      <c r="Y13" s="122"/>
      <c r="Z13" s="123"/>
      <c r="AA13" s="124"/>
      <c r="AB13" s="121"/>
      <c r="AC13" s="122"/>
      <c r="AD13" s="123"/>
      <c r="AE13" s="150"/>
      <c r="AF13" s="121"/>
      <c r="AG13" s="122"/>
      <c r="AH13" s="123"/>
      <c r="AI13" s="124"/>
      <c r="AJ13" s="151"/>
      <c r="AK13" s="122"/>
      <c r="AL13" s="123"/>
      <c r="AM13" s="124"/>
      <c r="AN13" s="210">
        <f t="shared" si="0"/>
        <v>0</v>
      </c>
      <c r="AO13" s="59">
        <v>1</v>
      </c>
      <c r="AP13" s="81"/>
      <c r="AR13" s="478" t="s">
        <v>132</v>
      </c>
    </row>
    <row r="14" spans="1:52" ht="17.25" customHeight="1" x14ac:dyDescent="0.15">
      <c r="A14" s="466"/>
      <c r="B14" s="480"/>
      <c r="C14" s="480"/>
      <c r="D14" s="480"/>
      <c r="E14" s="525" t="s">
        <v>74</v>
      </c>
      <c r="F14" s="484" t="s">
        <v>78</v>
      </c>
      <c r="G14" s="485"/>
      <c r="H14" s="116"/>
      <c r="I14" s="117"/>
      <c r="J14" s="118"/>
      <c r="K14" s="119"/>
      <c r="L14" s="116"/>
      <c r="M14" s="117"/>
      <c r="N14" s="118"/>
      <c r="O14" s="150"/>
      <c r="P14" s="121"/>
      <c r="Q14" s="122"/>
      <c r="R14" s="123"/>
      <c r="S14" s="124"/>
      <c r="T14" s="151"/>
      <c r="U14" s="117"/>
      <c r="V14" s="118"/>
      <c r="W14" s="119"/>
      <c r="X14" s="121"/>
      <c r="Y14" s="122"/>
      <c r="Z14" s="123"/>
      <c r="AA14" s="124"/>
      <c r="AB14" s="121"/>
      <c r="AC14" s="122"/>
      <c r="AD14" s="123"/>
      <c r="AE14" s="150"/>
      <c r="AF14" s="121"/>
      <c r="AG14" s="122"/>
      <c r="AH14" s="123"/>
      <c r="AI14" s="124"/>
      <c r="AJ14" s="151"/>
      <c r="AK14" s="122"/>
      <c r="AL14" s="123"/>
      <c r="AM14" s="124"/>
      <c r="AN14" s="210">
        <f t="shared" si="0"/>
        <v>0</v>
      </c>
      <c r="AO14" s="59">
        <v>2</v>
      </c>
      <c r="AP14" s="81"/>
      <c r="AR14" s="478"/>
    </row>
    <row r="15" spans="1:52" ht="17.25" customHeight="1" x14ac:dyDescent="0.15">
      <c r="A15" s="466"/>
      <c r="B15" s="480"/>
      <c r="C15" s="480"/>
      <c r="D15" s="480"/>
      <c r="E15" s="525"/>
      <c r="F15" s="484" t="s">
        <v>79</v>
      </c>
      <c r="G15" s="485"/>
      <c r="H15" s="116"/>
      <c r="I15" s="117"/>
      <c r="J15" s="118"/>
      <c r="K15" s="119"/>
      <c r="L15" s="116"/>
      <c r="M15" s="117"/>
      <c r="N15" s="118"/>
      <c r="O15" s="150"/>
      <c r="P15" s="121"/>
      <c r="Q15" s="122"/>
      <c r="R15" s="123"/>
      <c r="S15" s="124"/>
      <c r="T15" s="151"/>
      <c r="U15" s="117"/>
      <c r="V15" s="118"/>
      <c r="W15" s="119"/>
      <c r="X15" s="121"/>
      <c r="Y15" s="122"/>
      <c r="Z15" s="123"/>
      <c r="AA15" s="124"/>
      <c r="AB15" s="121"/>
      <c r="AC15" s="122"/>
      <c r="AD15" s="123"/>
      <c r="AE15" s="150"/>
      <c r="AF15" s="121"/>
      <c r="AG15" s="122"/>
      <c r="AH15" s="123"/>
      <c r="AI15" s="124"/>
      <c r="AJ15" s="151"/>
      <c r="AK15" s="122"/>
      <c r="AL15" s="123"/>
      <c r="AM15" s="124"/>
      <c r="AN15" s="210">
        <f t="shared" si="0"/>
        <v>0</v>
      </c>
      <c r="AO15" s="59">
        <v>4</v>
      </c>
      <c r="AP15" s="81"/>
      <c r="AR15" s="478"/>
    </row>
    <row r="16" spans="1:52" ht="17.25" customHeight="1" thickBot="1" x14ac:dyDescent="0.2">
      <c r="A16" s="466"/>
      <c r="B16" s="481"/>
      <c r="C16" s="481"/>
      <c r="D16" s="481"/>
      <c r="E16" s="526"/>
      <c r="F16" s="527" t="s">
        <v>80</v>
      </c>
      <c r="G16" s="528"/>
      <c r="H16" s="126"/>
      <c r="I16" s="127"/>
      <c r="J16" s="128"/>
      <c r="K16" s="129"/>
      <c r="L16" s="126"/>
      <c r="M16" s="127"/>
      <c r="N16" s="128"/>
      <c r="O16" s="152"/>
      <c r="P16" s="131"/>
      <c r="Q16" s="132"/>
      <c r="R16" s="133"/>
      <c r="S16" s="134"/>
      <c r="T16" s="153"/>
      <c r="U16" s="127"/>
      <c r="V16" s="128"/>
      <c r="W16" s="129"/>
      <c r="X16" s="126"/>
      <c r="Y16" s="203"/>
      <c r="Z16" s="128"/>
      <c r="AA16" s="204"/>
      <c r="AB16" s="126"/>
      <c r="AC16" s="203"/>
      <c r="AD16" s="128"/>
      <c r="AE16" s="152"/>
      <c r="AF16" s="131"/>
      <c r="AG16" s="186"/>
      <c r="AH16" s="133"/>
      <c r="AI16" s="188"/>
      <c r="AJ16" s="153"/>
      <c r="AK16" s="203"/>
      <c r="AL16" s="128"/>
      <c r="AM16" s="204"/>
      <c r="AN16" s="211">
        <f t="shared" si="0"/>
        <v>0</v>
      </c>
      <c r="AO16" s="79">
        <v>4</v>
      </c>
      <c r="AP16" s="82"/>
      <c r="AR16" s="337"/>
    </row>
    <row r="17" spans="1:52" ht="17.25" customHeight="1" thickBot="1" x14ac:dyDescent="0.2">
      <c r="A17" s="513"/>
      <c r="B17" s="533" t="s">
        <v>82</v>
      </c>
      <c r="C17" s="534"/>
      <c r="D17" s="534"/>
      <c r="E17" s="534"/>
      <c r="F17" s="534"/>
      <c r="G17" s="535"/>
      <c r="H17" s="136"/>
      <c r="I17" s="137"/>
      <c r="J17" s="138"/>
      <c r="K17" s="139"/>
      <c r="L17" s="136"/>
      <c r="M17" s="137"/>
      <c r="N17" s="138"/>
      <c r="O17" s="139"/>
      <c r="P17" s="154"/>
      <c r="Q17" s="155"/>
      <c r="R17" s="156"/>
      <c r="S17" s="157"/>
      <c r="T17" s="136"/>
      <c r="U17" s="137"/>
      <c r="V17" s="138"/>
      <c r="W17" s="139"/>
      <c r="X17" s="136"/>
      <c r="Y17" s="137"/>
      <c r="Z17" s="138"/>
      <c r="AA17" s="139"/>
      <c r="AB17" s="136"/>
      <c r="AC17" s="137"/>
      <c r="AD17" s="138"/>
      <c r="AE17" s="139"/>
      <c r="AF17" s="154"/>
      <c r="AG17" s="155"/>
      <c r="AH17" s="156"/>
      <c r="AI17" s="157"/>
      <c r="AJ17" s="136"/>
      <c r="AK17" s="137"/>
      <c r="AL17" s="138"/>
      <c r="AM17" s="139"/>
      <c r="AN17" s="212">
        <f t="shared" si="0"/>
        <v>0</v>
      </c>
      <c r="AO17" s="20">
        <v>12</v>
      </c>
      <c r="AP17" s="25">
        <f>SUM(I17,K17,M17,O17,Q17,S17,U17,W17,Y17,AA17,AC17,AE17,AG17,AI17,AK17,AM17)</f>
        <v>0</v>
      </c>
      <c r="AR17" s="337"/>
    </row>
    <row r="18" spans="1:52" ht="17.25" customHeight="1" thickBot="1" x14ac:dyDescent="0.2">
      <c r="A18" s="514" t="s">
        <v>36</v>
      </c>
      <c r="B18" s="515"/>
      <c r="C18" s="515"/>
      <c r="D18" s="515"/>
      <c r="E18" s="515"/>
      <c r="F18" s="515"/>
      <c r="G18" s="515"/>
      <c r="H18" s="136"/>
      <c r="I18" s="137"/>
      <c r="J18" s="138"/>
      <c r="K18" s="137"/>
      <c r="L18" s="136"/>
      <c r="M18" s="137"/>
      <c r="N18" s="138"/>
      <c r="O18" s="137"/>
      <c r="P18" s="136"/>
      <c r="Q18" s="137"/>
      <c r="R18" s="138"/>
      <c r="S18" s="137"/>
      <c r="T18" s="136"/>
      <c r="U18" s="137"/>
      <c r="V18" s="138"/>
      <c r="W18" s="139"/>
      <c r="X18" s="136"/>
      <c r="Y18" s="137"/>
      <c r="Z18" s="138"/>
      <c r="AA18" s="137"/>
      <c r="AB18" s="136"/>
      <c r="AC18" s="137"/>
      <c r="AD18" s="138"/>
      <c r="AE18" s="137"/>
      <c r="AF18" s="136"/>
      <c r="AG18" s="137"/>
      <c r="AH18" s="138"/>
      <c r="AI18" s="137"/>
      <c r="AJ18" s="136"/>
      <c r="AK18" s="137"/>
      <c r="AL18" s="138"/>
      <c r="AM18" s="139"/>
      <c r="AN18" s="212">
        <f t="shared" si="0"/>
        <v>0</v>
      </c>
      <c r="AO18" s="20">
        <v>28</v>
      </c>
      <c r="AP18" s="25">
        <f>SUM(I18,K18,M18,O18,Q18,S18,U18,W18,Y18,AA18,AC18,AE18,AG18,AI18,AK18,AM18)</f>
        <v>0</v>
      </c>
      <c r="AR18" s="338"/>
    </row>
    <row r="19" spans="1:52" s="17" customFormat="1" ht="17.25" customHeight="1" thickBot="1" x14ac:dyDescent="0.2">
      <c r="A19" s="16"/>
      <c r="B19" s="16"/>
      <c r="C19" s="7"/>
      <c r="D19" s="7"/>
      <c r="E19" s="18"/>
      <c r="F19" s="7"/>
      <c r="G19" s="19"/>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R19" s="337"/>
      <c r="AV19" s="310"/>
      <c r="AX19" s="325"/>
      <c r="AY19" s="325"/>
    </row>
    <row r="20" spans="1:52" ht="16.5" customHeight="1" thickBot="1" x14ac:dyDescent="0.2">
      <c r="A20" s="486" t="s">
        <v>92</v>
      </c>
      <c r="B20" s="486"/>
      <c r="C20" s="486"/>
      <c r="D20" s="486"/>
      <c r="E20" s="486"/>
      <c r="F20" s="486"/>
      <c r="G20" s="518"/>
      <c r="H20" s="462" t="s">
        <v>58</v>
      </c>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4"/>
      <c r="AN20" s="487" t="s">
        <v>35</v>
      </c>
      <c r="AO20" s="471" t="s">
        <v>89</v>
      </c>
      <c r="AP20" s="507" t="s">
        <v>47</v>
      </c>
      <c r="AR20" s="337"/>
      <c r="AS20" s="22"/>
      <c r="AT20" s="22"/>
      <c r="AU20" s="22"/>
      <c r="AV20" s="311"/>
      <c r="AW20" s="21"/>
      <c r="AX20" s="21"/>
      <c r="AY20" s="21"/>
      <c r="AZ20" s="21"/>
    </row>
    <row r="21" spans="1:52" ht="16.5" customHeight="1" thickBot="1" x14ac:dyDescent="0.2">
      <c r="A21" s="519"/>
      <c r="B21" s="519"/>
      <c r="C21" s="519"/>
      <c r="D21" s="519"/>
      <c r="E21" s="519"/>
      <c r="F21" s="519"/>
      <c r="G21" s="520"/>
      <c r="H21" s="490" t="s">
        <v>140</v>
      </c>
      <c r="I21" s="491"/>
      <c r="J21" s="491"/>
      <c r="K21" s="491"/>
      <c r="L21" s="491" t="s">
        <v>141</v>
      </c>
      <c r="M21" s="491"/>
      <c r="N21" s="491"/>
      <c r="O21" s="491"/>
      <c r="P21" s="491" t="s">
        <v>141</v>
      </c>
      <c r="Q21" s="491"/>
      <c r="R21" s="491"/>
      <c r="S21" s="491"/>
      <c r="T21" s="491" t="s">
        <v>141</v>
      </c>
      <c r="U21" s="491"/>
      <c r="V21" s="491"/>
      <c r="W21" s="492"/>
      <c r="X21" s="490" t="s">
        <v>140</v>
      </c>
      <c r="Y21" s="491"/>
      <c r="Z21" s="491"/>
      <c r="AA21" s="491"/>
      <c r="AB21" s="491" t="s">
        <v>141</v>
      </c>
      <c r="AC21" s="491"/>
      <c r="AD21" s="491"/>
      <c r="AE21" s="491"/>
      <c r="AF21" s="491" t="s">
        <v>141</v>
      </c>
      <c r="AG21" s="491"/>
      <c r="AH21" s="491"/>
      <c r="AI21" s="491"/>
      <c r="AJ21" s="491" t="s">
        <v>141</v>
      </c>
      <c r="AK21" s="491"/>
      <c r="AL21" s="491"/>
      <c r="AM21" s="492"/>
      <c r="AN21" s="488"/>
      <c r="AO21" s="472"/>
      <c r="AP21" s="508"/>
      <c r="AR21" s="337"/>
      <c r="AS21" s="22"/>
      <c r="AT21" s="22"/>
      <c r="AU21" s="22"/>
      <c r="AV21" s="311"/>
      <c r="AW21" s="21"/>
      <c r="AX21" s="21"/>
      <c r="AY21" s="324"/>
      <c r="AZ21" s="21"/>
    </row>
    <row r="22" spans="1:52" ht="16.5" customHeight="1" x14ac:dyDescent="0.15">
      <c r="A22" s="85"/>
      <c r="B22" s="86"/>
      <c r="C22" s="83"/>
      <c r="D22" s="67"/>
      <c r="E22" s="529" t="s">
        <v>90</v>
      </c>
      <c r="F22" s="530"/>
      <c r="G22" s="92" t="s">
        <v>91</v>
      </c>
      <c r="H22" s="474" t="s">
        <v>50</v>
      </c>
      <c r="I22" s="475"/>
      <c r="J22" s="476" t="s">
        <v>51</v>
      </c>
      <c r="K22" s="477"/>
      <c r="L22" s="474" t="s">
        <v>52</v>
      </c>
      <c r="M22" s="475"/>
      <c r="N22" s="476" t="s">
        <v>53</v>
      </c>
      <c r="O22" s="477"/>
      <c r="P22" s="474" t="s">
        <v>54</v>
      </c>
      <c r="Q22" s="475"/>
      <c r="R22" s="476" t="s">
        <v>55</v>
      </c>
      <c r="S22" s="477"/>
      <c r="T22" s="474" t="s">
        <v>56</v>
      </c>
      <c r="U22" s="475"/>
      <c r="V22" s="476" t="s">
        <v>57</v>
      </c>
      <c r="W22" s="537"/>
      <c r="X22" s="461" t="s">
        <v>142</v>
      </c>
      <c r="Y22" s="459"/>
      <c r="Z22" s="459" t="s">
        <v>143</v>
      </c>
      <c r="AA22" s="460"/>
      <c r="AB22" s="461" t="s">
        <v>144</v>
      </c>
      <c r="AC22" s="459"/>
      <c r="AD22" s="459" t="s">
        <v>145</v>
      </c>
      <c r="AE22" s="460"/>
      <c r="AF22" s="461" t="s">
        <v>146</v>
      </c>
      <c r="AG22" s="459"/>
      <c r="AH22" s="459" t="s">
        <v>147</v>
      </c>
      <c r="AI22" s="460"/>
      <c r="AJ22" s="461" t="s">
        <v>148</v>
      </c>
      <c r="AK22" s="459"/>
      <c r="AL22" s="459" t="s">
        <v>149</v>
      </c>
      <c r="AM22" s="460"/>
      <c r="AN22" s="488"/>
      <c r="AO22" s="472"/>
      <c r="AP22" s="508"/>
      <c r="AR22" s="337"/>
      <c r="AS22" s="21"/>
      <c r="AT22" s="21"/>
      <c r="AU22" s="21"/>
      <c r="AV22" s="311"/>
      <c r="AW22" s="21"/>
      <c r="AX22" s="21"/>
      <c r="AY22" s="21"/>
      <c r="AZ22" s="21"/>
    </row>
    <row r="23" spans="1:52" ht="16.5" customHeight="1" thickBot="1" x14ac:dyDescent="0.2">
      <c r="A23" s="87"/>
      <c r="B23" s="88"/>
      <c r="C23" s="84"/>
      <c r="D23" s="68"/>
      <c r="E23" s="531"/>
      <c r="F23" s="532"/>
      <c r="G23" s="93" t="s">
        <v>15</v>
      </c>
      <c r="H23" s="28" t="s">
        <v>59</v>
      </c>
      <c r="I23" s="23" t="s">
        <v>37</v>
      </c>
      <c r="J23" s="24" t="s">
        <v>59</v>
      </c>
      <c r="K23" s="29" t="s">
        <v>37</v>
      </c>
      <c r="L23" s="62" t="s">
        <v>59</v>
      </c>
      <c r="M23" s="63" t="s">
        <v>37</v>
      </c>
      <c r="N23" s="50" t="s">
        <v>59</v>
      </c>
      <c r="O23" s="64" t="s">
        <v>37</v>
      </c>
      <c r="P23" s="28" t="s">
        <v>59</v>
      </c>
      <c r="Q23" s="23" t="s">
        <v>37</v>
      </c>
      <c r="R23" s="24" t="s">
        <v>59</v>
      </c>
      <c r="S23" s="29" t="s">
        <v>37</v>
      </c>
      <c r="T23" s="28" t="s">
        <v>59</v>
      </c>
      <c r="U23" s="23" t="s">
        <v>37</v>
      </c>
      <c r="V23" s="24" t="s">
        <v>59</v>
      </c>
      <c r="W23" s="73" t="s">
        <v>37</v>
      </c>
      <c r="X23" s="28" t="s">
        <v>59</v>
      </c>
      <c r="Y23" s="23" t="s">
        <v>37</v>
      </c>
      <c r="Z23" s="24" t="s">
        <v>59</v>
      </c>
      <c r="AA23" s="29" t="s">
        <v>37</v>
      </c>
      <c r="AB23" s="62" t="s">
        <v>59</v>
      </c>
      <c r="AC23" s="63" t="s">
        <v>37</v>
      </c>
      <c r="AD23" s="50" t="s">
        <v>59</v>
      </c>
      <c r="AE23" s="64" t="s">
        <v>37</v>
      </c>
      <c r="AF23" s="28" t="s">
        <v>59</v>
      </c>
      <c r="AG23" s="23" t="s">
        <v>37</v>
      </c>
      <c r="AH23" s="24" t="s">
        <v>59</v>
      </c>
      <c r="AI23" s="29" t="s">
        <v>37</v>
      </c>
      <c r="AJ23" s="28" t="s">
        <v>59</v>
      </c>
      <c r="AK23" s="23" t="s">
        <v>37</v>
      </c>
      <c r="AL23" s="24" t="s">
        <v>59</v>
      </c>
      <c r="AM23" s="73" t="s">
        <v>37</v>
      </c>
      <c r="AN23" s="489"/>
      <c r="AO23" s="473"/>
      <c r="AP23" s="509"/>
      <c r="AR23" s="337"/>
      <c r="AS23" s="21"/>
      <c r="AT23" s="21"/>
      <c r="AU23" s="21"/>
      <c r="AV23" s="311"/>
      <c r="AW23" s="21"/>
      <c r="AX23" s="21"/>
      <c r="AY23" s="21"/>
      <c r="AZ23" s="21"/>
    </row>
    <row r="24" spans="1:52" ht="17.25" customHeight="1" x14ac:dyDescent="0.15">
      <c r="A24" s="521" t="s">
        <v>83</v>
      </c>
      <c r="B24" s="554" t="s">
        <v>84</v>
      </c>
      <c r="C24" s="555"/>
      <c r="D24" s="556"/>
      <c r="E24" s="482" t="s">
        <v>104</v>
      </c>
      <c r="F24" s="557"/>
      <c r="G24" s="65">
        <v>2</v>
      </c>
      <c r="H24" s="158"/>
      <c r="I24" s="111"/>
      <c r="J24" s="159"/>
      <c r="K24" s="114"/>
      <c r="L24" s="160"/>
      <c r="M24" s="161"/>
      <c r="N24" s="162"/>
      <c r="O24" s="163"/>
      <c r="P24" s="164"/>
      <c r="Q24" s="111"/>
      <c r="R24" s="159"/>
      <c r="S24" s="113"/>
      <c r="T24" s="158"/>
      <c r="U24" s="111"/>
      <c r="V24" s="159"/>
      <c r="W24" s="113"/>
      <c r="X24" s="158"/>
      <c r="Y24" s="111"/>
      <c r="Z24" s="159"/>
      <c r="AA24" s="114"/>
      <c r="AB24" s="160"/>
      <c r="AC24" s="161"/>
      <c r="AD24" s="162"/>
      <c r="AE24" s="163"/>
      <c r="AF24" s="164"/>
      <c r="AG24" s="111"/>
      <c r="AH24" s="159"/>
      <c r="AI24" s="113"/>
      <c r="AJ24" s="158"/>
      <c r="AK24" s="111"/>
      <c r="AL24" s="159"/>
      <c r="AM24" s="113"/>
      <c r="AN24" s="51"/>
      <c r="AO24" s="76"/>
      <c r="AP24" s="53"/>
      <c r="AR24" s="336" t="s">
        <v>135</v>
      </c>
      <c r="AT24" s="465" t="s">
        <v>83</v>
      </c>
      <c r="AU24" s="468" t="s">
        <v>196</v>
      </c>
      <c r="AV24" s="332">
        <v>589621032101</v>
      </c>
      <c r="AW24" s="315" t="str">
        <f>E24</f>
        <v>微分積分学ＡⅠ</v>
      </c>
      <c r="AX24" s="326"/>
      <c r="AY24" s="327"/>
    </row>
    <row r="25" spans="1:52" ht="17.25" customHeight="1" x14ac:dyDescent="0.15">
      <c r="A25" s="522"/>
      <c r="B25" s="498"/>
      <c r="C25" s="499"/>
      <c r="D25" s="500"/>
      <c r="E25" s="484" t="s">
        <v>105</v>
      </c>
      <c r="F25" s="495"/>
      <c r="G25" s="5">
        <v>2</v>
      </c>
      <c r="H25" s="165"/>
      <c r="I25" s="117"/>
      <c r="J25" s="166"/>
      <c r="K25" s="120"/>
      <c r="L25" s="167"/>
      <c r="M25" s="168"/>
      <c r="N25" s="169"/>
      <c r="O25" s="170"/>
      <c r="P25" s="171"/>
      <c r="Q25" s="117"/>
      <c r="R25" s="166"/>
      <c r="S25" s="119"/>
      <c r="T25" s="165"/>
      <c r="U25" s="117"/>
      <c r="V25" s="166"/>
      <c r="W25" s="119"/>
      <c r="X25" s="196"/>
      <c r="Y25" s="122"/>
      <c r="Z25" s="197"/>
      <c r="AA25" s="150"/>
      <c r="AB25" s="167"/>
      <c r="AC25" s="168"/>
      <c r="AD25" s="169"/>
      <c r="AE25" s="170"/>
      <c r="AF25" s="198"/>
      <c r="AG25" s="122"/>
      <c r="AH25" s="197"/>
      <c r="AI25" s="124"/>
      <c r="AJ25" s="196"/>
      <c r="AK25" s="122"/>
      <c r="AL25" s="197"/>
      <c r="AM25" s="124"/>
      <c r="AN25" s="54"/>
      <c r="AO25" s="60"/>
      <c r="AP25" s="56"/>
      <c r="AR25" s="337" t="s">
        <v>131</v>
      </c>
      <c r="AT25" s="466"/>
      <c r="AU25" s="469"/>
      <c r="AV25" s="333">
        <v>589621032102</v>
      </c>
      <c r="AW25" s="314" t="str">
        <f t="shared" ref="AW25:AW36" si="1">E25</f>
        <v>微分積分学ＡⅡ</v>
      </c>
      <c r="AX25" s="328"/>
      <c r="AY25" s="329"/>
    </row>
    <row r="26" spans="1:52" ht="17.25" customHeight="1" x14ac:dyDescent="0.15">
      <c r="A26" s="522"/>
      <c r="B26" s="498"/>
      <c r="C26" s="499"/>
      <c r="D26" s="500"/>
      <c r="E26" s="484" t="s">
        <v>106</v>
      </c>
      <c r="F26" s="495"/>
      <c r="G26" s="5">
        <v>2</v>
      </c>
      <c r="H26" s="165"/>
      <c r="I26" s="117"/>
      <c r="J26" s="166"/>
      <c r="K26" s="120"/>
      <c r="L26" s="167"/>
      <c r="M26" s="168"/>
      <c r="N26" s="169"/>
      <c r="O26" s="170"/>
      <c r="P26" s="171"/>
      <c r="Q26" s="117"/>
      <c r="R26" s="166"/>
      <c r="S26" s="119"/>
      <c r="T26" s="165"/>
      <c r="U26" s="117"/>
      <c r="V26" s="166"/>
      <c r="W26" s="119"/>
      <c r="X26" s="196"/>
      <c r="Y26" s="122"/>
      <c r="Z26" s="197"/>
      <c r="AA26" s="150"/>
      <c r="AB26" s="167"/>
      <c r="AC26" s="168"/>
      <c r="AD26" s="169"/>
      <c r="AE26" s="170"/>
      <c r="AF26" s="198"/>
      <c r="AG26" s="122"/>
      <c r="AH26" s="197"/>
      <c r="AI26" s="124"/>
      <c r="AJ26" s="196"/>
      <c r="AK26" s="122"/>
      <c r="AL26" s="197"/>
      <c r="AM26" s="124"/>
      <c r="AN26" s="54"/>
      <c r="AO26" s="60"/>
      <c r="AP26" s="56"/>
      <c r="AR26" s="337" t="s">
        <v>136</v>
      </c>
      <c r="AT26" s="466"/>
      <c r="AU26" s="469"/>
      <c r="AV26" s="333">
        <v>589621032106</v>
      </c>
      <c r="AW26" s="314" t="str">
        <f t="shared" si="1"/>
        <v>線形代数学Ⅰ</v>
      </c>
      <c r="AX26" s="328"/>
      <c r="AY26" s="329"/>
    </row>
    <row r="27" spans="1:52" ht="17.25" customHeight="1" x14ac:dyDescent="0.15">
      <c r="A27" s="522"/>
      <c r="B27" s="498"/>
      <c r="C27" s="499"/>
      <c r="D27" s="500"/>
      <c r="E27" s="484" t="s">
        <v>107</v>
      </c>
      <c r="F27" s="495"/>
      <c r="G27" s="5">
        <v>2</v>
      </c>
      <c r="H27" s="165"/>
      <c r="I27" s="117"/>
      <c r="J27" s="166"/>
      <c r="K27" s="120"/>
      <c r="L27" s="167"/>
      <c r="M27" s="168"/>
      <c r="N27" s="169"/>
      <c r="O27" s="170"/>
      <c r="P27" s="171"/>
      <c r="Q27" s="117"/>
      <c r="R27" s="166"/>
      <c r="S27" s="119"/>
      <c r="T27" s="165"/>
      <c r="U27" s="117"/>
      <c r="V27" s="166"/>
      <c r="W27" s="119"/>
      <c r="X27" s="196"/>
      <c r="Y27" s="122"/>
      <c r="Z27" s="197"/>
      <c r="AA27" s="150"/>
      <c r="AB27" s="167"/>
      <c r="AC27" s="168"/>
      <c r="AD27" s="169"/>
      <c r="AE27" s="170"/>
      <c r="AF27" s="198"/>
      <c r="AG27" s="122"/>
      <c r="AH27" s="197"/>
      <c r="AI27" s="124"/>
      <c r="AJ27" s="196"/>
      <c r="AK27" s="122"/>
      <c r="AL27" s="197"/>
      <c r="AM27" s="124"/>
      <c r="AN27" s="54"/>
      <c r="AO27" s="60"/>
      <c r="AP27" s="56"/>
      <c r="AR27" s="337" t="s">
        <v>137</v>
      </c>
      <c r="AT27" s="466"/>
      <c r="AU27" s="469"/>
      <c r="AV27" s="333">
        <v>589621032107</v>
      </c>
      <c r="AW27" s="314" t="str">
        <f t="shared" si="1"/>
        <v>線形代数学Ⅱ</v>
      </c>
      <c r="AX27" s="328"/>
      <c r="AY27" s="329"/>
    </row>
    <row r="28" spans="1:52" ht="17.25" customHeight="1" x14ac:dyDescent="0.15">
      <c r="A28" s="522"/>
      <c r="B28" s="498"/>
      <c r="C28" s="499"/>
      <c r="D28" s="500"/>
      <c r="E28" s="484" t="s">
        <v>108</v>
      </c>
      <c r="F28" s="495"/>
      <c r="G28" s="5">
        <v>2</v>
      </c>
      <c r="H28" s="165"/>
      <c r="I28" s="117"/>
      <c r="J28" s="166"/>
      <c r="K28" s="120"/>
      <c r="L28" s="167"/>
      <c r="M28" s="168"/>
      <c r="N28" s="169"/>
      <c r="O28" s="170"/>
      <c r="P28" s="171"/>
      <c r="Q28" s="117"/>
      <c r="R28" s="166"/>
      <c r="S28" s="119"/>
      <c r="T28" s="165"/>
      <c r="U28" s="117"/>
      <c r="V28" s="166"/>
      <c r="W28" s="119"/>
      <c r="X28" s="196"/>
      <c r="Y28" s="122"/>
      <c r="Z28" s="197"/>
      <c r="AA28" s="150"/>
      <c r="AB28" s="167"/>
      <c r="AC28" s="168"/>
      <c r="AD28" s="169"/>
      <c r="AE28" s="170"/>
      <c r="AF28" s="198"/>
      <c r="AG28" s="122"/>
      <c r="AH28" s="197"/>
      <c r="AI28" s="124"/>
      <c r="AJ28" s="196"/>
      <c r="AK28" s="122"/>
      <c r="AL28" s="197"/>
      <c r="AM28" s="124"/>
      <c r="AN28" s="54"/>
      <c r="AO28" s="60"/>
      <c r="AP28" s="56"/>
      <c r="AR28" s="337"/>
      <c r="AT28" s="466"/>
      <c r="AU28" s="469"/>
      <c r="AV28" s="333">
        <v>589621033101</v>
      </c>
      <c r="AW28" s="314" t="str">
        <f t="shared" si="1"/>
        <v>物理学基礎ＡⅠ</v>
      </c>
      <c r="AX28" s="328"/>
      <c r="AY28" s="329"/>
    </row>
    <row r="29" spans="1:52" ht="17.25" customHeight="1" x14ac:dyDescent="0.15">
      <c r="A29" s="522"/>
      <c r="B29" s="498"/>
      <c r="C29" s="499"/>
      <c r="D29" s="500"/>
      <c r="E29" s="484" t="s">
        <v>109</v>
      </c>
      <c r="F29" s="495"/>
      <c r="G29" s="5">
        <v>2</v>
      </c>
      <c r="H29" s="172"/>
      <c r="I29" s="127"/>
      <c r="J29" s="173"/>
      <c r="K29" s="130"/>
      <c r="L29" s="167"/>
      <c r="M29" s="168"/>
      <c r="N29" s="169"/>
      <c r="O29" s="170"/>
      <c r="P29" s="171"/>
      <c r="Q29" s="117"/>
      <c r="R29" s="166"/>
      <c r="S29" s="119"/>
      <c r="T29" s="165"/>
      <c r="U29" s="117"/>
      <c r="V29" s="166"/>
      <c r="W29" s="119"/>
      <c r="X29" s="202"/>
      <c r="Y29" s="203"/>
      <c r="Z29" s="199"/>
      <c r="AA29" s="152"/>
      <c r="AB29" s="167"/>
      <c r="AC29" s="168"/>
      <c r="AD29" s="169"/>
      <c r="AE29" s="170"/>
      <c r="AF29" s="198"/>
      <c r="AG29" s="122"/>
      <c r="AH29" s="197"/>
      <c r="AI29" s="124"/>
      <c r="AJ29" s="196"/>
      <c r="AK29" s="122"/>
      <c r="AL29" s="197"/>
      <c r="AM29" s="124"/>
      <c r="AN29" s="54"/>
      <c r="AO29" s="60"/>
      <c r="AP29" s="56"/>
      <c r="AR29" s="337"/>
      <c r="AT29" s="466"/>
      <c r="AU29" s="469"/>
      <c r="AV29" s="333">
        <v>589621033102</v>
      </c>
      <c r="AW29" s="314" t="str">
        <f t="shared" si="1"/>
        <v>物理学基礎ＡⅡ</v>
      </c>
      <c r="AX29" s="328"/>
      <c r="AY29" s="329"/>
    </row>
    <row r="30" spans="1:52" ht="17.25" customHeight="1" thickBot="1" x14ac:dyDescent="0.2">
      <c r="A30" s="522"/>
      <c r="B30" s="498"/>
      <c r="C30" s="499"/>
      <c r="D30" s="500"/>
      <c r="E30" s="496" t="s">
        <v>110</v>
      </c>
      <c r="F30" s="497"/>
      <c r="G30" s="98">
        <v>2</v>
      </c>
      <c r="H30" s="174"/>
      <c r="I30" s="132"/>
      <c r="J30" s="175"/>
      <c r="K30" s="134"/>
      <c r="L30" s="176"/>
      <c r="M30" s="141"/>
      <c r="N30" s="177"/>
      <c r="O30" s="143"/>
      <c r="P30" s="172"/>
      <c r="Q30" s="127"/>
      <c r="R30" s="173"/>
      <c r="S30" s="129"/>
      <c r="T30" s="172"/>
      <c r="U30" s="127"/>
      <c r="V30" s="173"/>
      <c r="W30" s="129"/>
      <c r="X30" s="185"/>
      <c r="Y30" s="186"/>
      <c r="Z30" s="187"/>
      <c r="AA30" s="188"/>
      <c r="AB30" s="176"/>
      <c r="AC30" s="141"/>
      <c r="AD30" s="177"/>
      <c r="AE30" s="143"/>
      <c r="AF30" s="202"/>
      <c r="AG30" s="203"/>
      <c r="AH30" s="199"/>
      <c r="AI30" s="204"/>
      <c r="AJ30" s="202"/>
      <c r="AK30" s="203"/>
      <c r="AL30" s="199"/>
      <c r="AM30" s="204"/>
      <c r="AN30" s="57"/>
      <c r="AO30" s="61"/>
      <c r="AP30" s="58"/>
      <c r="AR30" s="337"/>
      <c r="AT30" s="466"/>
      <c r="AU30" s="469"/>
      <c r="AV30" s="333">
        <v>589621033302</v>
      </c>
      <c r="AW30" s="314" t="str">
        <f t="shared" si="1"/>
        <v>物理学実験Ａ</v>
      </c>
      <c r="AX30" s="328"/>
      <c r="AY30" s="329"/>
    </row>
    <row r="31" spans="1:52" ht="17.25" customHeight="1" thickBot="1" x14ac:dyDescent="0.2">
      <c r="A31" s="522"/>
      <c r="B31" s="501" t="s">
        <v>86</v>
      </c>
      <c r="C31" s="502"/>
      <c r="D31" s="502"/>
      <c r="E31" s="502"/>
      <c r="F31" s="502"/>
      <c r="G31" s="503"/>
      <c r="H31" s="178"/>
      <c r="I31" s="155"/>
      <c r="J31" s="156"/>
      <c r="K31" s="179"/>
      <c r="L31" s="136"/>
      <c r="M31" s="137"/>
      <c r="N31" s="138"/>
      <c r="O31" s="139"/>
      <c r="P31" s="180"/>
      <c r="Q31" s="137"/>
      <c r="R31" s="138"/>
      <c r="S31" s="181"/>
      <c r="T31" s="136"/>
      <c r="U31" s="137"/>
      <c r="V31" s="138"/>
      <c r="W31" s="139"/>
      <c r="X31" s="178"/>
      <c r="Y31" s="155"/>
      <c r="Z31" s="156"/>
      <c r="AA31" s="179"/>
      <c r="AB31" s="136"/>
      <c r="AC31" s="137"/>
      <c r="AD31" s="138"/>
      <c r="AE31" s="139"/>
      <c r="AF31" s="195"/>
      <c r="AG31" s="137"/>
      <c r="AH31" s="138"/>
      <c r="AI31" s="181"/>
      <c r="AJ31" s="136"/>
      <c r="AK31" s="137"/>
      <c r="AL31" s="138"/>
      <c r="AM31" s="139"/>
      <c r="AN31" s="212">
        <f>SUM(H31,J31,L31,N31,P31,R31,T31,V31,X31,Z31,AB31,AD31,AF31,AH31,AJ31,AL31)</f>
        <v>0</v>
      </c>
      <c r="AO31" s="20">
        <v>14</v>
      </c>
      <c r="AP31" s="25">
        <f>SUM(I31,K31,M31,O31,Q31,S31,U31,W31,Y31,AA31,AC31,AE31,AG31,AI31,AK31,AM31)</f>
        <v>0</v>
      </c>
      <c r="AR31" s="337"/>
      <c r="AT31" s="466"/>
      <c r="AU31" s="469"/>
      <c r="AV31" s="313"/>
      <c r="AW31" s="314"/>
      <c r="AX31" s="328"/>
      <c r="AY31" s="329"/>
    </row>
    <row r="32" spans="1:52" ht="17.25" customHeight="1" x14ac:dyDescent="0.15">
      <c r="A32" s="522"/>
      <c r="B32" s="498" t="s">
        <v>72</v>
      </c>
      <c r="C32" s="499"/>
      <c r="D32" s="500"/>
      <c r="E32" s="510" t="s">
        <v>111</v>
      </c>
      <c r="F32" s="511"/>
      <c r="G32" s="72">
        <v>2</v>
      </c>
      <c r="H32" s="182"/>
      <c r="I32" s="145"/>
      <c r="J32" s="183"/>
      <c r="K32" s="147"/>
      <c r="L32" s="184"/>
      <c r="M32" s="145"/>
      <c r="N32" s="183"/>
      <c r="O32" s="148"/>
      <c r="P32" s="182"/>
      <c r="Q32" s="145"/>
      <c r="R32" s="183"/>
      <c r="S32" s="147"/>
      <c r="T32" s="182"/>
      <c r="U32" s="145"/>
      <c r="V32" s="183"/>
      <c r="W32" s="147"/>
      <c r="X32" s="182"/>
      <c r="Y32" s="145"/>
      <c r="Z32" s="183"/>
      <c r="AA32" s="147"/>
      <c r="AB32" s="184"/>
      <c r="AC32" s="145"/>
      <c r="AD32" s="183"/>
      <c r="AE32" s="148"/>
      <c r="AF32" s="182"/>
      <c r="AG32" s="145"/>
      <c r="AH32" s="183"/>
      <c r="AI32" s="147"/>
      <c r="AJ32" s="182"/>
      <c r="AK32" s="145"/>
      <c r="AL32" s="183"/>
      <c r="AM32" s="147"/>
      <c r="AN32" s="51"/>
      <c r="AO32" s="76"/>
      <c r="AP32" s="53"/>
      <c r="AR32" s="337"/>
      <c r="AT32" s="466"/>
      <c r="AU32" s="469" t="s">
        <v>197</v>
      </c>
      <c r="AV32" s="333">
        <v>589621031101</v>
      </c>
      <c r="AW32" s="314" t="str">
        <f t="shared" si="1"/>
        <v>統計学Ⅰ</v>
      </c>
      <c r="AX32" s="328"/>
      <c r="AY32" s="329"/>
    </row>
    <row r="33" spans="1:51" ht="17.25" customHeight="1" x14ac:dyDescent="0.15">
      <c r="A33" s="522"/>
      <c r="B33" s="498"/>
      <c r="C33" s="499"/>
      <c r="D33" s="500"/>
      <c r="E33" s="484" t="s">
        <v>112</v>
      </c>
      <c r="F33" s="495"/>
      <c r="G33" s="5">
        <v>2</v>
      </c>
      <c r="H33" s="165"/>
      <c r="I33" s="117"/>
      <c r="J33" s="166"/>
      <c r="K33" s="119"/>
      <c r="L33" s="171"/>
      <c r="M33" s="117"/>
      <c r="N33" s="166"/>
      <c r="O33" s="120"/>
      <c r="P33" s="165"/>
      <c r="Q33" s="117"/>
      <c r="R33" s="166"/>
      <c r="S33" s="119"/>
      <c r="T33" s="165"/>
      <c r="U33" s="117"/>
      <c r="V33" s="166"/>
      <c r="W33" s="119"/>
      <c r="X33" s="196"/>
      <c r="Y33" s="122"/>
      <c r="Z33" s="197"/>
      <c r="AA33" s="124"/>
      <c r="AB33" s="198"/>
      <c r="AC33" s="122"/>
      <c r="AD33" s="197"/>
      <c r="AE33" s="150"/>
      <c r="AF33" s="196"/>
      <c r="AG33" s="122"/>
      <c r="AH33" s="197"/>
      <c r="AI33" s="124"/>
      <c r="AJ33" s="196"/>
      <c r="AK33" s="122"/>
      <c r="AL33" s="197"/>
      <c r="AM33" s="124"/>
      <c r="AN33" s="54"/>
      <c r="AO33" s="60"/>
      <c r="AP33" s="56"/>
      <c r="AR33" s="337"/>
      <c r="AT33" s="466"/>
      <c r="AU33" s="469"/>
      <c r="AV33" s="333">
        <v>589621035101</v>
      </c>
      <c r="AW33" s="314" t="str">
        <f t="shared" si="1"/>
        <v>生態学基礎</v>
      </c>
      <c r="AX33" s="328"/>
      <c r="AY33" s="329"/>
    </row>
    <row r="34" spans="1:51" ht="17.25" customHeight="1" x14ac:dyDescent="0.15">
      <c r="A34" s="522"/>
      <c r="B34" s="498"/>
      <c r="C34" s="499"/>
      <c r="D34" s="500"/>
      <c r="E34" s="484" t="s">
        <v>113</v>
      </c>
      <c r="F34" s="495"/>
      <c r="G34" s="5">
        <v>1</v>
      </c>
      <c r="H34" s="165"/>
      <c r="I34" s="117"/>
      <c r="J34" s="166"/>
      <c r="K34" s="119"/>
      <c r="L34" s="171"/>
      <c r="M34" s="117"/>
      <c r="N34" s="166"/>
      <c r="O34" s="120"/>
      <c r="P34" s="165"/>
      <c r="Q34" s="117"/>
      <c r="R34" s="166"/>
      <c r="S34" s="119"/>
      <c r="T34" s="165"/>
      <c r="U34" s="117"/>
      <c r="V34" s="166"/>
      <c r="W34" s="119"/>
      <c r="X34" s="196"/>
      <c r="Y34" s="122"/>
      <c r="Z34" s="197"/>
      <c r="AA34" s="124"/>
      <c r="AB34" s="198"/>
      <c r="AC34" s="122"/>
      <c r="AD34" s="197"/>
      <c r="AE34" s="150"/>
      <c r="AF34" s="196"/>
      <c r="AG34" s="122"/>
      <c r="AH34" s="197"/>
      <c r="AI34" s="124"/>
      <c r="AJ34" s="196"/>
      <c r="AK34" s="122"/>
      <c r="AL34" s="197"/>
      <c r="AM34" s="124"/>
      <c r="AN34" s="54"/>
      <c r="AO34" s="60"/>
      <c r="AP34" s="56"/>
      <c r="AR34" s="337"/>
      <c r="AT34" s="466"/>
      <c r="AU34" s="469"/>
      <c r="AV34" s="333">
        <v>589621034303</v>
      </c>
      <c r="AW34" s="314" t="str">
        <f t="shared" si="1"/>
        <v>化学実験B</v>
      </c>
      <c r="AX34" s="328"/>
      <c r="AY34" s="329"/>
    </row>
    <row r="35" spans="1:51" ht="17.25" customHeight="1" x14ac:dyDescent="0.15">
      <c r="A35" s="522"/>
      <c r="B35" s="498"/>
      <c r="C35" s="499"/>
      <c r="D35" s="500"/>
      <c r="E35" s="484" t="s">
        <v>114</v>
      </c>
      <c r="F35" s="495"/>
      <c r="G35" s="5">
        <v>1</v>
      </c>
      <c r="H35" s="165"/>
      <c r="I35" s="117"/>
      <c r="J35" s="166"/>
      <c r="K35" s="119"/>
      <c r="L35" s="171"/>
      <c r="M35" s="117"/>
      <c r="N35" s="166"/>
      <c r="O35" s="120"/>
      <c r="P35" s="165"/>
      <c r="Q35" s="117"/>
      <c r="R35" s="166"/>
      <c r="S35" s="119"/>
      <c r="T35" s="165"/>
      <c r="U35" s="117"/>
      <c r="V35" s="166"/>
      <c r="W35" s="119"/>
      <c r="X35" s="196"/>
      <c r="Y35" s="122"/>
      <c r="Z35" s="197"/>
      <c r="AA35" s="124"/>
      <c r="AB35" s="198"/>
      <c r="AC35" s="122"/>
      <c r="AD35" s="197"/>
      <c r="AE35" s="150"/>
      <c r="AF35" s="196"/>
      <c r="AG35" s="122"/>
      <c r="AH35" s="197"/>
      <c r="AI35" s="124"/>
      <c r="AJ35" s="196"/>
      <c r="AK35" s="122"/>
      <c r="AL35" s="197"/>
      <c r="AM35" s="124"/>
      <c r="AN35" s="54"/>
      <c r="AO35" s="60"/>
      <c r="AP35" s="56"/>
      <c r="AR35" s="337"/>
      <c r="AT35" s="466"/>
      <c r="AU35" s="469"/>
      <c r="AV35" s="333">
        <v>589621035303</v>
      </c>
      <c r="AW35" s="314" t="str">
        <f t="shared" si="1"/>
        <v>生命科学実験B</v>
      </c>
      <c r="AX35" s="328"/>
      <c r="AY35" s="329"/>
    </row>
    <row r="36" spans="1:51" ht="17.25" customHeight="1" thickBot="1" x14ac:dyDescent="0.2">
      <c r="A36" s="522"/>
      <c r="B36" s="498"/>
      <c r="C36" s="499"/>
      <c r="D36" s="500"/>
      <c r="E36" s="496" t="s">
        <v>115</v>
      </c>
      <c r="F36" s="497"/>
      <c r="G36" s="6">
        <v>1</v>
      </c>
      <c r="H36" s="185"/>
      <c r="I36" s="186"/>
      <c r="J36" s="187"/>
      <c r="K36" s="188"/>
      <c r="L36" s="189"/>
      <c r="M36" s="186"/>
      <c r="N36" s="187"/>
      <c r="O36" s="190"/>
      <c r="P36" s="172"/>
      <c r="Q36" s="127"/>
      <c r="R36" s="173"/>
      <c r="S36" s="129"/>
      <c r="T36" s="185"/>
      <c r="U36" s="186"/>
      <c r="V36" s="187"/>
      <c r="W36" s="188"/>
      <c r="X36" s="185"/>
      <c r="Y36" s="186"/>
      <c r="Z36" s="187"/>
      <c r="AA36" s="188"/>
      <c r="AB36" s="189"/>
      <c r="AC36" s="186"/>
      <c r="AD36" s="187"/>
      <c r="AE36" s="190"/>
      <c r="AF36" s="202"/>
      <c r="AG36" s="203"/>
      <c r="AH36" s="199"/>
      <c r="AI36" s="204"/>
      <c r="AJ36" s="185"/>
      <c r="AK36" s="186"/>
      <c r="AL36" s="187"/>
      <c r="AM36" s="188"/>
      <c r="AN36" s="57"/>
      <c r="AO36" s="61"/>
      <c r="AP36" s="58"/>
      <c r="AR36" s="337"/>
      <c r="AT36" s="466"/>
      <c r="AU36" s="469"/>
      <c r="AV36" s="333">
        <v>589621036303</v>
      </c>
      <c r="AW36" s="314" t="str">
        <f t="shared" si="1"/>
        <v>地学実験B</v>
      </c>
      <c r="AX36" s="328"/>
      <c r="AY36" s="329"/>
    </row>
    <row r="37" spans="1:51" ht="17.25" customHeight="1" thickBot="1" x14ac:dyDescent="0.2">
      <c r="A37" s="523"/>
      <c r="B37" s="501" t="s">
        <v>82</v>
      </c>
      <c r="C37" s="502"/>
      <c r="D37" s="502"/>
      <c r="E37" s="502"/>
      <c r="F37" s="502"/>
      <c r="G37" s="503"/>
      <c r="H37" s="136"/>
      <c r="I37" s="137"/>
      <c r="J37" s="138"/>
      <c r="K37" s="139"/>
      <c r="L37" s="136"/>
      <c r="M37" s="137"/>
      <c r="N37" s="138"/>
      <c r="O37" s="181"/>
      <c r="P37" s="191"/>
      <c r="Q37" s="192"/>
      <c r="R37" s="193"/>
      <c r="S37" s="194"/>
      <c r="T37" s="180"/>
      <c r="U37" s="137"/>
      <c r="V37" s="138"/>
      <c r="W37" s="139"/>
      <c r="X37" s="136"/>
      <c r="Y37" s="137"/>
      <c r="Z37" s="138"/>
      <c r="AA37" s="139"/>
      <c r="AB37" s="136"/>
      <c r="AC37" s="137"/>
      <c r="AD37" s="138"/>
      <c r="AE37" s="181"/>
      <c r="AF37" s="191"/>
      <c r="AG37" s="192"/>
      <c r="AH37" s="193"/>
      <c r="AI37" s="194"/>
      <c r="AJ37" s="195"/>
      <c r="AK37" s="137"/>
      <c r="AL37" s="138"/>
      <c r="AM37" s="139"/>
      <c r="AN37" s="212">
        <f>SUM(H37,J37,L37,N37,P37,R37,T37,V37,X37,Z37,AB37,AD37,AF37,AH37,AJ37,AL37)</f>
        <v>0</v>
      </c>
      <c r="AO37" s="20">
        <v>2</v>
      </c>
      <c r="AP37" s="25">
        <f>SUM(I37,K37,M37,O37,Q37,S37,U37,W37,Y37,AA37,AC37,AE37,AG37,AI37,AK37,AM37)</f>
        <v>0</v>
      </c>
      <c r="AR37" s="337"/>
      <c r="AT37" s="467"/>
      <c r="AU37" s="470"/>
      <c r="AV37" s="316"/>
      <c r="AW37" s="317"/>
      <c r="AX37" s="330"/>
      <c r="AY37" s="331"/>
    </row>
    <row r="38" spans="1:51" ht="17.25" customHeight="1" thickBot="1" x14ac:dyDescent="0.2">
      <c r="A38" s="505" t="s">
        <v>36</v>
      </c>
      <c r="B38" s="506"/>
      <c r="C38" s="506"/>
      <c r="D38" s="506"/>
      <c r="E38" s="506"/>
      <c r="F38" s="506"/>
      <c r="G38" s="506"/>
      <c r="H38" s="178"/>
      <c r="I38" s="155"/>
      <c r="J38" s="156"/>
      <c r="K38" s="155"/>
      <c r="L38" s="178"/>
      <c r="M38" s="155"/>
      <c r="N38" s="156"/>
      <c r="O38" s="155"/>
      <c r="P38" s="178"/>
      <c r="Q38" s="155"/>
      <c r="R38" s="156"/>
      <c r="S38" s="155"/>
      <c r="T38" s="178"/>
      <c r="U38" s="155"/>
      <c r="V38" s="156"/>
      <c r="W38" s="179"/>
      <c r="X38" s="178"/>
      <c r="Y38" s="155"/>
      <c r="Z38" s="156"/>
      <c r="AA38" s="155"/>
      <c r="AB38" s="178"/>
      <c r="AC38" s="155"/>
      <c r="AD38" s="156"/>
      <c r="AE38" s="155"/>
      <c r="AF38" s="178"/>
      <c r="AG38" s="155"/>
      <c r="AH38" s="156"/>
      <c r="AI38" s="155"/>
      <c r="AJ38" s="178"/>
      <c r="AK38" s="155"/>
      <c r="AL38" s="156"/>
      <c r="AM38" s="179"/>
      <c r="AN38" s="213">
        <f>SUM(H38,J38,L38,N38,P38,R38,T38,V38,X38,Z38,AB38,AD38,AF38,AH38,AJ38,AL38)</f>
        <v>0</v>
      </c>
      <c r="AO38" s="70">
        <v>16</v>
      </c>
      <c r="AP38" s="69">
        <f>SUM(I38,K38,M38,O38,Q38,S38,U38,W38,Y38,AA38,AC38,AE38,AG38,AI38,AK38,AM38)</f>
        <v>0</v>
      </c>
      <c r="AR38" s="338"/>
    </row>
    <row r="39" spans="1:51" s="17" customFormat="1" ht="17.25" customHeight="1" thickBot="1" x14ac:dyDescent="0.2">
      <c r="A39" s="16"/>
      <c r="B39" s="16"/>
      <c r="C39" s="7"/>
      <c r="D39" s="7"/>
      <c r="E39" s="18"/>
      <c r="F39" s="7"/>
      <c r="G39" s="19"/>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346"/>
      <c r="AO39" s="7"/>
      <c r="AP39" s="7"/>
      <c r="AR39" s="335"/>
      <c r="AV39" s="310"/>
      <c r="AX39" s="325"/>
      <c r="AY39" s="325"/>
    </row>
    <row r="40" spans="1:51" ht="17.25" customHeight="1" thickBot="1" x14ac:dyDescent="0.2">
      <c r="A40" s="514" t="s">
        <v>120</v>
      </c>
      <c r="B40" s="515"/>
      <c r="C40" s="515"/>
      <c r="D40" s="515"/>
      <c r="E40" s="515"/>
      <c r="F40" s="515"/>
      <c r="G40" s="515"/>
      <c r="H40" s="108">
        <f t="shared" ref="H40:AM40" si="2">SUM(H18,H38)</f>
        <v>0</v>
      </c>
      <c r="I40" s="49">
        <f t="shared" si="2"/>
        <v>0</v>
      </c>
      <c r="J40" s="107">
        <f t="shared" si="2"/>
        <v>0</v>
      </c>
      <c r="K40" s="49">
        <f t="shared" si="2"/>
        <v>0</v>
      </c>
      <c r="L40" s="108">
        <f t="shared" si="2"/>
        <v>0</v>
      </c>
      <c r="M40" s="49">
        <f t="shared" si="2"/>
        <v>0</v>
      </c>
      <c r="N40" s="107">
        <f t="shared" si="2"/>
        <v>0</v>
      </c>
      <c r="O40" s="49">
        <f t="shared" si="2"/>
        <v>0</v>
      </c>
      <c r="P40" s="108">
        <f t="shared" si="2"/>
        <v>0</v>
      </c>
      <c r="Q40" s="49">
        <f t="shared" si="2"/>
        <v>0</v>
      </c>
      <c r="R40" s="107">
        <f t="shared" si="2"/>
        <v>0</v>
      </c>
      <c r="S40" s="49">
        <f t="shared" si="2"/>
        <v>0</v>
      </c>
      <c r="T40" s="108">
        <f t="shared" si="2"/>
        <v>0</v>
      </c>
      <c r="U40" s="49">
        <f t="shared" si="2"/>
        <v>0</v>
      </c>
      <c r="V40" s="107">
        <f t="shared" si="2"/>
        <v>0</v>
      </c>
      <c r="W40" s="49">
        <f t="shared" si="2"/>
        <v>0</v>
      </c>
      <c r="X40" s="108">
        <f t="shared" si="2"/>
        <v>0</v>
      </c>
      <c r="Y40" s="49">
        <f t="shared" si="2"/>
        <v>0</v>
      </c>
      <c r="Z40" s="107">
        <f t="shared" si="2"/>
        <v>0</v>
      </c>
      <c r="AA40" s="49">
        <f t="shared" si="2"/>
        <v>0</v>
      </c>
      <c r="AB40" s="108">
        <f t="shared" si="2"/>
        <v>0</v>
      </c>
      <c r="AC40" s="49">
        <f t="shared" si="2"/>
        <v>0</v>
      </c>
      <c r="AD40" s="107">
        <f t="shared" si="2"/>
        <v>0</v>
      </c>
      <c r="AE40" s="49">
        <f t="shared" si="2"/>
        <v>0</v>
      </c>
      <c r="AF40" s="108">
        <f t="shared" si="2"/>
        <v>0</v>
      </c>
      <c r="AG40" s="49">
        <f t="shared" si="2"/>
        <v>0</v>
      </c>
      <c r="AH40" s="107">
        <f t="shared" si="2"/>
        <v>0</v>
      </c>
      <c r="AI40" s="49">
        <f t="shared" si="2"/>
        <v>0</v>
      </c>
      <c r="AJ40" s="108">
        <f t="shared" si="2"/>
        <v>0</v>
      </c>
      <c r="AK40" s="49">
        <f t="shared" si="2"/>
        <v>0</v>
      </c>
      <c r="AL40" s="107">
        <f t="shared" si="2"/>
        <v>0</v>
      </c>
      <c r="AM40" s="49">
        <f t="shared" si="2"/>
        <v>0</v>
      </c>
      <c r="AN40" s="209">
        <f>SUM(H40,J40,L40,N40,P40,R40,T40,V40,X40,Z40,AB40,AD40,AF40,AH40,AJ40,AL40)</f>
        <v>0</v>
      </c>
      <c r="AO40" s="78">
        <v>44</v>
      </c>
      <c r="AP40" s="104">
        <f>SUM(I40,K40,M40,O40,Q40,S40,U40,W40,Y40,AA40,AC40,AE40,AG40,AI40,AK40,AM40)</f>
        <v>0</v>
      </c>
      <c r="AR40" s="335"/>
    </row>
    <row r="41" spans="1:51" s="17" customFormat="1" ht="17.25" customHeight="1" thickBot="1" x14ac:dyDescent="0.2">
      <c r="A41" s="16"/>
      <c r="B41" s="16"/>
      <c r="C41" s="7"/>
      <c r="D41" s="7"/>
      <c r="E41" s="18"/>
      <c r="F41" s="7"/>
      <c r="G41" s="19"/>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538"/>
      <c r="AO41" s="539"/>
      <c r="AP41" s="105"/>
      <c r="AR41" s="335"/>
      <c r="AV41" s="310"/>
      <c r="AX41" s="325"/>
      <c r="AY41" s="325"/>
    </row>
    <row r="42" spans="1:51" ht="17.25" customHeight="1" thickBot="1" x14ac:dyDescent="0.2">
      <c r="A42" s="514" t="s">
        <v>125</v>
      </c>
      <c r="B42" s="515"/>
      <c r="C42" s="515"/>
      <c r="D42" s="515"/>
      <c r="E42" s="515"/>
      <c r="F42" s="515"/>
      <c r="G42" s="515"/>
      <c r="H42" s="540"/>
      <c r="I42" s="541"/>
      <c r="J42" s="542"/>
      <c r="K42" s="543"/>
      <c r="L42" s="540"/>
      <c r="M42" s="541"/>
      <c r="N42" s="542"/>
      <c r="O42" s="543"/>
      <c r="P42" s="540"/>
      <c r="Q42" s="541"/>
      <c r="R42" s="542"/>
      <c r="S42" s="543"/>
      <c r="T42" s="540"/>
      <c r="U42" s="541"/>
      <c r="V42" s="542"/>
      <c r="W42" s="543"/>
      <c r="X42" s="540"/>
      <c r="Y42" s="541"/>
      <c r="Z42" s="542"/>
      <c r="AA42" s="543"/>
      <c r="AB42" s="540"/>
      <c r="AC42" s="541"/>
      <c r="AD42" s="542"/>
      <c r="AE42" s="543"/>
      <c r="AF42" s="540"/>
      <c r="AG42" s="541"/>
      <c r="AH42" s="542"/>
      <c r="AI42" s="543"/>
      <c r="AJ42" s="540"/>
      <c r="AK42" s="541"/>
      <c r="AL42" s="542"/>
      <c r="AM42" s="543"/>
      <c r="AN42" s="208">
        <f>SUM(H42:AM42)</f>
        <v>0</v>
      </c>
      <c r="AO42" s="11"/>
      <c r="AP42" s="11"/>
      <c r="AR42" s="335"/>
    </row>
    <row r="43" spans="1:51" ht="17.25" customHeight="1" thickBot="1" x14ac:dyDescent="0.2">
      <c r="A43" s="514" t="s">
        <v>126</v>
      </c>
      <c r="B43" s="515"/>
      <c r="C43" s="515"/>
      <c r="D43" s="515"/>
      <c r="E43" s="515"/>
      <c r="F43" s="515"/>
      <c r="G43" s="515"/>
      <c r="H43" s="540"/>
      <c r="I43" s="541"/>
      <c r="J43" s="542"/>
      <c r="K43" s="543"/>
      <c r="L43" s="540"/>
      <c r="M43" s="541"/>
      <c r="N43" s="542"/>
      <c r="O43" s="543"/>
      <c r="P43" s="540"/>
      <c r="Q43" s="541"/>
      <c r="R43" s="542"/>
      <c r="S43" s="543"/>
      <c r="T43" s="540"/>
      <c r="U43" s="541"/>
      <c r="V43" s="542"/>
      <c r="W43" s="543"/>
      <c r="X43" s="540"/>
      <c r="Y43" s="541"/>
      <c r="Z43" s="542"/>
      <c r="AA43" s="543"/>
      <c r="AB43" s="540"/>
      <c r="AC43" s="541"/>
      <c r="AD43" s="542"/>
      <c r="AE43" s="543"/>
      <c r="AF43" s="540"/>
      <c r="AG43" s="541"/>
      <c r="AH43" s="542"/>
      <c r="AI43" s="543"/>
      <c r="AJ43" s="540"/>
      <c r="AK43" s="541"/>
      <c r="AL43" s="542"/>
      <c r="AM43" s="543"/>
      <c r="AN43" s="208">
        <f>SUM(H43:AM43)</f>
        <v>0</v>
      </c>
      <c r="AO43" s="11"/>
      <c r="AP43" s="11"/>
      <c r="AR43" s="335"/>
    </row>
  </sheetData>
  <sheetProtection password="CC39" sheet="1" objects="1" scenarios="1" selectLockedCells="1"/>
  <mergeCells count="135">
    <mergeCell ref="E10:G10"/>
    <mergeCell ref="B7:D10"/>
    <mergeCell ref="AB43:AC43"/>
    <mergeCell ref="AD43:AE43"/>
    <mergeCell ref="AF43:AG43"/>
    <mergeCell ref="AH43:AI43"/>
    <mergeCell ref="AJ22:AK22"/>
    <mergeCell ref="AL22:AM22"/>
    <mergeCell ref="X42:Y42"/>
    <mergeCell ref="Z42:AA42"/>
    <mergeCell ref="AB42:AC42"/>
    <mergeCell ref="AD42:AE42"/>
    <mergeCell ref="AF42:AG42"/>
    <mergeCell ref="AH42:AI42"/>
    <mergeCell ref="AJ42:AK42"/>
    <mergeCell ref="AL42:AM42"/>
    <mergeCell ref="E33:F33"/>
    <mergeCell ref="E25:F25"/>
    <mergeCell ref="AF22:AG22"/>
    <mergeCell ref="AH22:AI22"/>
    <mergeCell ref="N22:O22"/>
    <mergeCell ref="B24:D30"/>
    <mergeCell ref="T22:U22"/>
    <mergeCell ref="E24:F24"/>
    <mergeCell ref="AN41:AO41"/>
    <mergeCell ref="A43:G43"/>
    <mergeCell ref="H43:I43"/>
    <mergeCell ref="J43:K43"/>
    <mergeCell ref="L43:M43"/>
    <mergeCell ref="N43:O43"/>
    <mergeCell ref="P43:Q43"/>
    <mergeCell ref="T42:U42"/>
    <mergeCell ref="V42:W42"/>
    <mergeCell ref="R43:S43"/>
    <mergeCell ref="T43:U43"/>
    <mergeCell ref="V43:W43"/>
    <mergeCell ref="A42:G42"/>
    <mergeCell ref="H42:I42"/>
    <mergeCell ref="J42:K42"/>
    <mergeCell ref="L42:M42"/>
    <mergeCell ref="N42:O42"/>
    <mergeCell ref="P42:Q42"/>
    <mergeCell ref="R42:S42"/>
    <mergeCell ref="AJ43:AK43"/>
    <mergeCell ref="AL43:AM43"/>
    <mergeCell ref="X43:Y43"/>
    <mergeCell ref="Z43:AA43"/>
    <mergeCell ref="B31:G31"/>
    <mergeCell ref="AB22:AC22"/>
    <mergeCell ref="AD22:AE22"/>
    <mergeCell ref="X22:Y22"/>
    <mergeCell ref="Z22:AA22"/>
    <mergeCell ref="A40:G40"/>
    <mergeCell ref="AP20:AP23"/>
    <mergeCell ref="N5:O5"/>
    <mergeCell ref="P5:Q5"/>
    <mergeCell ref="R5:S5"/>
    <mergeCell ref="E22:F23"/>
    <mergeCell ref="B11:G11"/>
    <mergeCell ref="B17:G17"/>
    <mergeCell ref="E7:G7"/>
    <mergeCell ref="P22:Q22"/>
    <mergeCell ref="R22:S22"/>
    <mergeCell ref="AN3:AN6"/>
    <mergeCell ref="H4:K4"/>
    <mergeCell ref="L4:O4"/>
    <mergeCell ref="P4:S4"/>
    <mergeCell ref="T4:W4"/>
    <mergeCell ref="T5:U5"/>
    <mergeCell ref="V5:W5"/>
    <mergeCell ref="V22:W22"/>
    <mergeCell ref="E35:F35"/>
    <mergeCell ref="E36:F36"/>
    <mergeCell ref="B32:D36"/>
    <mergeCell ref="B37:G37"/>
    <mergeCell ref="E34:F34"/>
    <mergeCell ref="A2:AP2"/>
    <mergeCell ref="A38:G38"/>
    <mergeCell ref="AO3:AO6"/>
    <mergeCell ref="AP3:AP6"/>
    <mergeCell ref="E28:F28"/>
    <mergeCell ref="E30:F30"/>
    <mergeCell ref="E29:F29"/>
    <mergeCell ref="E32:F32"/>
    <mergeCell ref="A7:A17"/>
    <mergeCell ref="A18:G18"/>
    <mergeCell ref="E8:G8"/>
    <mergeCell ref="E9:G9"/>
    <mergeCell ref="E27:F27"/>
    <mergeCell ref="A20:G21"/>
    <mergeCell ref="A24:A37"/>
    <mergeCell ref="E12:E13"/>
    <mergeCell ref="E14:E16"/>
    <mergeCell ref="F16:G16"/>
    <mergeCell ref="E26:F26"/>
    <mergeCell ref="B12:D16"/>
    <mergeCell ref="F12:G12"/>
    <mergeCell ref="F13:G13"/>
    <mergeCell ref="F14:G14"/>
    <mergeCell ref="F15:G15"/>
    <mergeCell ref="A3:G4"/>
    <mergeCell ref="AN20:AN23"/>
    <mergeCell ref="H21:K21"/>
    <mergeCell ref="L21:O21"/>
    <mergeCell ref="P21:S21"/>
    <mergeCell ref="T21:W21"/>
    <mergeCell ref="X21:AA21"/>
    <mergeCell ref="AB21:AE21"/>
    <mergeCell ref="AF21:AI21"/>
    <mergeCell ref="AJ21:AM21"/>
    <mergeCell ref="X4:AA4"/>
    <mergeCell ref="AB4:AE4"/>
    <mergeCell ref="AF4:AI4"/>
    <mergeCell ref="AJ4:AM4"/>
    <mergeCell ref="X5:Y5"/>
    <mergeCell ref="Z5:AA5"/>
    <mergeCell ref="AJ5:AK5"/>
    <mergeCell ref="AL5:AM5"/>
    <mergeCell ref="AB5:AC5"/>
    <mergeCell ref="AD5:AE5"/>
    <mergeCell ref="AF5:AG5"/>
    <mergeCell ref="AH5:AI5"/>
    <mergeCell ref="H3:AM3"/>
    <mergeCell ref="AT24:AT37"/>
    <mergeCell ref="AU24:AU31"/>
    <mergeCell ref="AU32:AU37"/>
    <mergeCell ref="AO20:AO23"/>
    <mergeCell ref="H22:I22"/>
    <mergeCell ref="J22:K22"/>
    <mergeCell ref="L22:M22"/>
    <mergeCell ref="H5:I5"/>
    <mergeCell ref="J5:K5"/>
    <mergeCell ref="L5:M5"/>
    <mergeCell ref="AR13:AR15"/>
    <mergeCell ref="H20:AM20"/>
  </mergeCells>
  <phoneticPr fontId="5"/>
  <dataValidations count="1">
    <dataValidation type="list" allowBlank="1" showInputMessage="1" showErrorMessage="1" sqref="V24:V30 P24:P30 N24:N30 L24:L30 J24:J30 R24:R30 T24:T30 AL24:AL30 X24:X30 AF24:AF30 AD24:AD30 AB24:AB30 Z24:Z30 AH24:AH30 AJ24:AJ30 AB32:AB36 Z32:Z36 AH32:AH36 AJ32:AJ36 AL32:AL36 X32:X36 AF32:AF36 N32:N36 L32:L36 J32:J36 R32:R36 T32:T36 V32:V36 AD32:AD36 H32:H36 P32:P36 H24:H30">
      <formula1>$AV$1:$AV$6</formula1>
    </dataValidation>
  </dataValidations>
  <pageMargins left="0.43307086614173229" right="0.47244094488188981" top="0.35433070866141736" bottom="0.35433070866141736" header="0" footer="0"/>
  <pageSetup paperSize="9" scale="55" fitToWidth="2" orientation="portrait" horizontalDpi="300" verticalDpi="300" r:id="rId1"/>
  <headerFooter alignWithMargins="0"/>
  <colBreaks count="1" manualBreakCount="1">
    <brk id="44" max="41" man="1"/>
  </colBreaks>
  <drawing r:id="rId2"/>
  <legacyDrawing r:id="rId3"/>
  <controls>
    <mc:AlternateContent xmlns:mc="http://schemas.openxmlformats.org/markup-compatibility/2006">
      <mc:Choice Requires="x14">
        <control shapeId="1050" r:id="rId4" name="CommandButton1">
          <controlPr defaultSize="0" autoLine="0" altText="" r:id="rId5">
            <anchor moveWithCells="1">
              <from>
                <xdr:col>7</xdr:col>
                <xdr:colOff>9525</xdr:colOff>
                <xdr:row>1</xdr:row>
                <xdr:rowOff>295275</xdr:rowOff>
              </from>
              <to>
                <xdr:col>11</xdr:col>
                <xdr:colOff>0</xdr:colOff>
                <xdr:row>3</xdr:row>
                <xdr:rowOff>9525</xdr:rowOff>
              </to>
            </anchor>
          </controlPr>
        </control>
      </mc:Choice>
      <mc:Fallback>
        <control shapeId="1050" r:id="rId4"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83"/>
  <sheetViews>
    <sheetView view="pageBreakPreview" topLeftCell="B1" zoomScaleNormal="100" zoomScaleSheetLayoutView="100" workbookViewId="0">
      <pane ySplit="6" topLeftCell="A7" activePane="bottomLeft" state="frozen"/>
      <selection pane="bottomLeft" activeCell="H7" sqref="H7"/>
    </sheetView>
  </sheetViews>
  <sheetFormatPr defaultRowHeight="13.5" x14ac:dyDescent="0.15"/>
  <cols>
    <col min="1" max="1" width="3.125" style="3" hidden="1" customWidth="1"/>
    <col min="2" max="2" width="3.125" style="3" customWidth="1"/>
    <col min="3" max="3" width="3" style="3" customWidth="1"/>
    <col min="4" max="4" width="2.75" style="3" customWidth="1"/>
    <col min="5" max="5" width="22.5" style="3" bestFit="1" customWidth="1"/>
    <col min="6" max="6" width="3.75" style="3" customWidth="1"/>
    <col min="7" max="7" width="15" style="3" customWidth="1"/>
    <col min="8" max="23" width="3.375" style="3" customWidth="1"/>
    <col min="24" max="39" width="3.375" style="3" hidden="1" customWidth="1"/>
    <col min="40" max="42" width="7.5" style="3" customWidth="1"/>
    <col min="43" max="43" width="2.125" style="11" customWidth="1"/>
    <col min="44" max="44" width="46.75" style="11" customWidth="1"/>
    <col min="45" max="46" width="0" style="11" hidden="1" customWidth="1"/>
    <col min="47" max="47" width="3.125" style="3" hidden="1" customWidth="1"/>
    <col min="48" max="48" width="14.625" style="309" hidden="1" customWidth="1"/>
    <col min="49" max="49" width="22.5" style="11" hidden="1" customWidth="1"/>
    <col min="50" max="51" width="27" style="323" hidden="1" customWidth="1"/>
    <col min="52" max="52" width="0" style="11" hidden="1" customWidth="1"/>
    <col min="53" max="16384" width="9" style="11"/>
  </cols>
  <sheetData>
    <row r="1" spans="1:52" ht="14.25" x14ac:dyDescent="0.15">
      <c r="A1" s="10"/>
      <c r="B1" s="10"/>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R1" s="335"/>
      <c r="AU1" s="10"/>
      <c r="AV1" s="309" t="s">
        <v>64</v>
      </c>
    </row>
    <row r="2" spans="1:52" ht="24" customHeight="1" thickBot="1" x14ac:dyDescent="0.2">
      <c r="A2" s="569" t="s">
        <v>94</v>
      </c>
      <c r="B2" s="569"/>
      <c r="C2" s="569"/>
      <c r="D2" s="569"/>
      <c r="E2" s="569"/>
      <c r="F2" s="569"/>
      <c r="G2" s="569"/>
      <c r="H2" s="569"/>
      <c r="I2" s="569"/>
      <c r="J2" s="569"/>
      <c r="K2" s="569"/>
      <c r="L2" s="569"/>
      <c r="M2" s="569"/>
      <c r="N2" s="569"/>
      <c r="O2" s="569"/>
      <c r="P2" s="569"/>
      <c r="Q2" s="569"/>
      <c r="R2" s="569"/>
      <c r="S2" s="569"/>
      <c r="T2" s="569"/>
      <c r="U2" s="569"/>
      <c r="V2" s="569"/>
      <c r="W2" s="569"/>
      <c r="X2" s="504"/>
      <c r="Y2" s="504"/>
      <c r="Z2" s="504"/>
      <c r="AA2" s="504"/>
      <c r="AB2" s="504"/>
      <c r="AC2" s="504"/>
      <c r="AD2" s="504"/>
      <c r="AE2" s="504"/>
      <c r="AF2" s="504"/>
      <c r="AG2" s="504"/>
      <c r="AH2" s="504"/>
      <c r="AI2" s="504"/>
      <c r="AJ2" s="504"/>
      <c r="AK2" s="504"/>
      <c r="AL2" s="504"/>
      <c r="AM2" s="504"/>
      <c r="AN2" s="504"/>
      <c r="AO2" s="504"/>
      <c r="AP2" s="504"/>
      <c r="AR2" s="336" t="s">
        <v>135</v>
      </c>
      <c r="AU2" s="11"/>
      <c r="AV2" s="309" t="s">
        <v>65</v>
      </c>
    </row>
    <row r="3" spans="1:52" ht="16.5" customHeight="1" x14ac:dyDescent="0.15">
      <c r="A3" s="570" t="s">
        <v>0</v>
      </c>
      <c r="B3" s="573" t="s">
        <v>1</v>
      </c>
      <c r="C3" s="12" t="s">
        <v>2</v>
      </c>
      <c r="D3" s="8" t="s">
        <v>3</v>
      </c>
      <c r="E3" s="8" t="s">
        <v>4</v>
      </c>
      <c r="F3" s="8" t="s">
        <v>5</v>
      </c>
      <c r="G3" s="8" t="s">
        <v>6</v>
      </c>
      <c r="H3" s="580" t="s">
        <v>95</v>
      </c>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2"/>
      <c r="AN3" s="487" t="s">
        <v>35</v>
      </c>
      <c r="AO3" s="471" t="s">
        <v>89</v>
      </c>
      <c r="AP3" s="507" t="s">
        <v>47</v>
      </c>
      <c r="AR3" s="337" t="s">
        <v>131</v>
      </c>
      <c r="AS3" s="22"/>
      <c r="AT3" s="22"/>
      <c r="AU3" s="22"/>
      <c r="AV3" s="311" t="s">
        <v>96</v>
      </c>
      <c r="AW3" s="21"/>
      <c r="AX3" s="21"/>
      <c r="AY3" s="21"/>
      <c r="AZ3" s="21"/>
    </row>
    <row r="4" spans="1:52" ht="16.5" customHeight="1" thickBot="1" x14ac:dyDescent="0.2">
      <c r="A4" s="571"/>
      <c r="B4" s="574"/>
      <c r="C4" s="13" t="s">
        <v>8</v>
      </c>
      <c r="D4" s="9" t="s">
        <v>7</v>
      </c>
      <c r="E4" s="9" t="s">
        <v>9</v>
      </c>
      <c r="F4" s="9" t="s">
        <v>7</v>
      </c>
      <c r="G4" s="9" t="s">
        <v>10</v>
      </c>
      <c r="H4" s="576" t="s">
        <v>140</v>
      </c>
      <c r="I4" s="576"/>
      <c r="J4" s="576"/>
      <c r="K4" s="576"/>
      <c r="L4" s="576" t="s">
        <v>141</v>
      </c>
      <c r="M4" s="576"/>
      <c r="N4" s="576"/>
      <c r="O4" s="576"/>
      <c r="P4" s="576" t="s">
        <v>141</v>
      </c>
      <c r="Q4" s="576"/>
      <c r="R4" s="576"/>
      <c r="S4" s="576"/>
      <c r="T4" s="576" t="s">
        <v>141</v>
      </c>
      <c r="U4" s="576"/>
      <c r="V4" s="576"/>
      <c r="W4" s="577"/>
      <c r="X4" s="576" t="s">
        <v>140</v>
      </c>
      <c r="Y4" s="576"/>
      <c r="Z4" s="576"/>
      <c r="AA4" s="576"/>
      <c r="AB4" s="576" t="s">
        <v>141</v>
      </c>
      <c r="AC4" s="576"/>
      <c r="AD4" s="576"/>
      <c r="AE4" s="576"/>
      <c r="AF4" s="576" t="s">
        <v>141</v>
      </c>
      <c r="AG4" s="576"/>
      <c r="AH4" s="576"/>
      <c r="AI4" s="576"/>
      <c r="AJ4" s="576" t="s">
        <v>141</v>
      </c>
      <c r="AK4" s="576"/>
      <c r="AL4" s="576"/>
      <c r="AM4" s="577"/>
      <c r="AN4" s="488"/>
      <c r="AO4" s="472"/>
      <c r="AP4" s="508"/>
      <c r="AR4" s="337" t="s">
        <v>136</v>
      </c>
      <c r="AS4" s="22"/>
      <c r="AT4" s="22"/>
      <c r="AU4" s="22"/>
      <c r="AV4" s="311" t="s">
        <v>97</v>
      </c>
      <c r="AW4" s="21"/>
      <c r="AX4" s="21"/>
      <c r="AY4" s="324"/>
      <c r="AZ4" s="21"/>
    </row>
    <row r="5" spans="1:52" ht="16.5" customHeight="1" x14ac:dyDescent="0.15">
      <c r="A5" s="571"/>
      <c r="B5" s="574"/>
      <c r="C5" s="13" t="s">
        <v>12</v>
      </c>
      <c r="D5" s="9"/>
      <c r="E5" s="9" t="s">
        <v>11</v>
      </c>
      <c r="F5" s="9"/>
      <c r="G5" s="9" t="s">
        <v>13</v>
      </c>
      <c r="H5" s="461" t="s">
        <v>50</v>
      </c>
      <c r="I5" s="459"/>
      <c r="J5" s="459" t="s">
        <v>51</v>
      </c>
      <c r="K5" s="460"/>
      <c r="L5" s="461" t="s">
        <v>52</v>
      </c>
      <c r="M5" s="459"/>
      <c r="N5" s="459" t="s">
        <v>53</v>
      </c>
      <c r="O5" s="460"/>
      <c r="P5" s="461" t="s">
        <v>54</v>
      </c>
      <c r="Q5" s="459"/>
      <c r="R5" s="459" t="s">
        <v>55</v>
      </c>
      <c r="S5" s="460"/>
      <c r="T5" s="461" t="s">
        <v>56</v>
      </c>
      <c r="U5" s="459"/>
      <c r="V5" s="459" t="s">
        <v>57</v>
      </c>
      <c r="W5" s="460"/>
      <c r="X5" s="461" t="s">
        <v>142</v>
      </c>
      <c r="Y5" s="459"/>
      <c r="Z5" s="459" t="s">
        <v>143</v>
      </c>
      <c r="AA5" s="460"/>
      <c r="AB5" s="461" t="s">
        <v>144</v>
      </c>
      <c r="AC5" s="459"/>
      <c r="AD5" s="459" t="s">
        <v>145</v>
      </c>
      <c r="AE5" s="460"/>
      <c r="AF5" s="461" t="s">
        <v>146</v>
      </c>
      <c r="AG5" s="459"/>
      <c r="AH5" s="459" t="s">
        <v>147</v>
      </c>
      <c r="AI5" s="460"/>
      <c r="AJ5" s="461" t="s">
        <v>148</v>
      </c>
      <c r="AK5" s="459"/>
      <c r="AL5" s="459" t="s">
        <v>149</v>
      </c>
      <c r="AM5" s="460"/>
      <c r="AN5" s="488"/>
      <c r="AO5" s="472"/>
      <c r="AP5" s="508"/>
      <c r="AR5" s="337" t="s">
        <v>137</v>
      </c>
      <c r="AS5" s="21"/>
      <c r="AT5" s="21"/>
      <c r="AU5" s="21"/>
      <c r="AV5" s="311" t="s">
        <v>98</v>
      </c>
      <c r="AW5" s="21"/>
      <c r="AX5" s="21"/>
      <c r="AY5" s="21"/>
      <c r="AZ5" s="21"/>
    </row>
    <row r="6" spans="1:52" ht="16.5" customHeight="1" thickBot="1" x14ac:dyDescent="0.2">
      <c r="A6" s="572"/>
      <c r="B6" s="575"/>
      <c r="C6" s="14" t="s">
        <v>16</v>
      </c>
      <c r="D6" s="2" t="s">
        <v>17</v>
      </c>
      <c r="E6" s="2" t="s">
        <v>14</v>
      </c>
      <c r="F6" s="2" t="s">
        <v>15</v>
      </c>
      <c r="G6" s="2" t="s">
        <v>18</v>
      </c>
      <c r="H6" s="28" t="s">
        <v>59</v>
      </c>
      <c r="I6" s="23" t="s">
        <v>99</v>
      </c>
      <c r="J6" s="24" t="s">
        <v>59</v>
      </c>
      <c r="K6" s="29" t="s">
        <v>99</v>
      </c>
      <c r="L6" s="62" t="s">
        <v>59</v>
      </c>
      <c r="M6" s="63" t="s">
        <v>99</v>
      </c>
      <c r="N6" s="50" t="s">
        <v>59</v>
      </c>
      <c r="O6" s="64" t="s">
        <v>99</v>
      </c>
      <c r="P6" s="28" t="s">
        <v>59</v>
      </c>
      <c r="Q6" s="23" t="s">
        <v>99</v>
      </c>
      <c r="R6" s="24" t="s">
        <v>59</v>
      </c>
      <c r="S6" s="29" t="s">
        <v>99</v>
      </c>
      <c r="T6" s="28" t="s">
        <v>59</v>
      </c>
      <c r="U6" s="23" t="s">
        <v>99</v>
      </c>
      <c r="V6" s="24" t="s">
        <v>59</v>
      </c>
      <c r="W6" s="29" t="s">
        <v>99</v>
      </c>
      <c r="X6" s="28" t="s">
        <v>59</v>
      </c>
      <c r="Y6" s="23" t="s">
        <v>37</v>
      </c>
      <c r="Z6" s="24" t="s">
        <v>59</v>
      </c>
      <c r="AA6" s="29" t="s">
        <v>37</v>
      </c>
      <c r="AB6" s="62" t="s">
        <v>59</v>
      </c>
      <c r="AC6" s="63" t="s">
        <v>37</v>
      </c>
      <c r="AD6" s="50" t="s">
        <v>59</v>
      </c>
      <c r="AE6" s="64" t="s">
        <v>37</v>
      </c>
      <c r="AF6" s="28" t="s">
        <v>59</v>
      </c>
      <c r="AG6" s="23" t="s">
        <v>37</v>
      </c>
      <c r="AH6" s="24" t="s">
        <v>59</v>
      </c>
      <c r="AI6" s="29" t="s">
        <v>37</v>
      </c>
      <c r="AJ6" s="28" t="s">
        <v>59</v>
      </c>
      <c r="AK6" s="23" t="s">
        <v>37</v>
      </c>
      <c r="AL6" s="24" t="s">
        <v>59</v>
      </c>
      <c r="AM6" s="29" t="s">
        <v>37</v>
      </c>
      <c r="AN6" s="489"/>
      <c r="AO6" s="473"/>
      <c r="AP6" s="509"/>
      <c r="AR6" s="337"/>
      <c r="AS6" s="21"/>
      <c r="AT6" s="21"/>
      <c r="AU6" s="21"/>
      <c r="AV6" s="311" t="s">
        <v>100</v>
      </c>
      <c r="AW6" s="21"/>
      <c r="AX6" s="21"/>
      <c r="AY6" s="21"/>
      <c r="AZ6" s="21"/>
    </row>
    <row r="7" spans="1:52" ht="17.25" customHeight="1" x14ac:dyDescent="0.15">
      <c r="A7" s="598" t="s">
        <v>19</v>
      </c>
      <c r="B7" s="586" t="s">
        <v>150</v>
      </c>
      <c r="C7" s="214" t="s">
        <v>7</v>
      </c>
      <c r="D7" s="214" t="s">
        <v>20</v>
      </c>
      <c r="E7" s="215" t="s">
        <v>21</v>
      </c>
      <c r="F7" s="214">
        <v>2</v>
      </c>
      <c r="G7" s="216" t="s">
        <v>198</v>
      </c>
      <c r="H7" s="182"/>
      <c r="I7" s="145"/>
      <c r="J7" s="183"/>
      <c r="K7" s="148"/>
      <c r="L7" s="158"/>
      <c r="M7" s="111"/>
      <c r="N7" s="159"/>
      <c r="O7" s="113"/>
      <c r="P7" s="158"/>
      <c r="Q7" s="111"/>
      <c r="R7" s="159"/>
      <c r="S7" s="113"/>
      <c r="T7" s="184"/>
      <c r="U7" s="145"/>
      <c r="V7" s="183"/>
      <c r="W7" s="147"/>
      <c r="X7" s="182"/>
      <c r="Y7" s="145"/>
      <c r="Z7" s="183"/>
      <c r="AA7" s="148"/>
      <c r="AB7" s="158"/>
      <c r="AC7" s="111"/>
      <c r="AD7" s="159"/>
      <c r="AE7" s="113"/>
      <c r="AF7" s="158"/>
      <c r="AG7" s="111"/>
      <c r="AH7" s="159"/>
      <c r="AI7" s="113"/>
      <c r="AJ7" s="184"/>
      <c r="AK7" s="145"/>
      <c r="AL7" s="183"/>
      <c r="AM7" s="147"/>
      <c r="AN7" s="77"/>
      <c r="AO7" s="55"/>
      <c r="AP7" s="56"/>
      <c r="AR7" s="335"/>
      <c r="AS7" s="21"/>
      <c r="AT7" s="21"/>
      <c r="AU7" s="564" t="s">
        <v>150</v>
      </c>
      <c r="AV7" s="332">
        <v>250152511101</v>
      </c>
      <c r="AW7" s="319" t="str">
        <f>E7</f>
        <v>フレッシュマンセミナー</v>
      </c>
      <c r="AX7" s="319"/>
      <c r="AY7" s="320"/>
      <c r="AZ7" s="21"/>
    </row>
    <row r="8" spans="1:52" ht="17.25" customHeight="1" x14ac:dyDescent="0.15">
      <c r="A8" s="598"/>
      <c r="B8" s="587"/>
      <c r="C8" s="217" t="s">
        <v>20</v>
      </c>
      <c r="D8" s="217" t="s">
        <v>7</v>
      </c>
      <c r="E8" s="217" t="s">
        <v>151</v>
      </c>
      <c r="F8" s="218">
        <v>2</v>
      </c>
      <c r="G8" s="219" t="s">
        <v>199</v>
      </c>
      <c r="H8" s="165"/>
      <c r="I8" s="145"/>
      <c r="J8" s="166"/>
      <c r="K8" s="148"/>
      <c r="L8" s="196"/>
      <c r="M8" s="122"/>
      <c r="N8" s="197"/>
      <c r="O8" s="124"/>
      <c r="P8" s="196"/>
      <c r="Q8" s="145"/>
      <c r="R8" s="197"/>
      <c r="S8" s="147"/>
      <c r="T8" s="198"/>
      <c r="U8" s="145"/>
      <c r="V8" s="166"/>
      <c r="W8" s="147"/>
      <c r="X8" s="196"/>
      <c r="Y8" s="145"/>
      <c r="Z8" s="197"/>
      <c r="AA8" s="148"/>
      <c r="AB8" s="196"/>
      <c r="AC8" s="122"/>
      <c r="AD8" s="197"/>
      <c r="AE8" s="124"/>
      <c r="AF8" s="196"/>
      <c r="AG8" s="145"/>
      <c r="AH8" s="197"/>
      <c r="AI8" s="147"/>
      <c r="AJ8" s="198"/>
      <c r="AK8" s="145"/>
      <c r="AL8" s="197"/>
      <c r="AM8" s="147"/>
      <c r="AN8" s="77"/>
      <c r="AO8" s="55"/>
      <c r="AP8" s="56"/>
      <c r="AR8" s="335"/>
      <c r="AU8" s="565"/>
      <c r="AV8" s="333">
        <v>259742513102</v>
      </c>
      <c r="AW8" s="318" t="str">
        <f t="shared" ref="AW8:AW71" si="0">E8</f>
        <v>海　洋　学　総　論</v>
      </c>
      <c r="AX8" s="328"/>
      <c r="AY8" s="329"/>
    </row>
    <row r="9" spans="1:52" ht="17.25" customHeight="1" x14ac:dyDescent="0.15">
      <c r="A9" s="598"/>
      <c r="B9" s="587"/>
      <c r="C9" s="217" t="s">
        <v>20</v>
      </c>
      <c r="D9" s="217" t="s">
        <v>7</v>
      </c>
      <c r="E9" s="217" t="s">
        <v>152</v>
      </c>
      <c r="F9" s="218">
        <v>2</v>
      </c>
      <c r="G9" s="219" t="s">
        <v>200</v>
      </c>
      <c r="H9" s="165"/>
      <c r="I9" s="145"/>
      <c r="J9" s="166"/>
      <c r="K9" s="148"/>
      <c r="L9" s="196"/>
      <c r="M9" s="122"/>
      <c r="N9" s="197"/>
      <c r="O9" s="124"/>
      <c r="P9" s="196"/>
      <c r="Q9" s="145"/>
      <c r="R9" s="197"/>
      <c r="S9" s="147"/>
      <c r="T9" s="198"/>
      <c r="U9" s="145"/>
      <c r="V9" s="166"/>
      <c r="W9" s="147"/>
      <c r="X9" s="196"/>
      <c r="Y9" s="145"/>
      <c r="Z9" s="197"/>
      <c r="AA9" s="148"/>
      <c r="AB9" s="196"/>
      <c r="AC9" s="122"/>
      <c r="AD9" s="197"/>
      <c r="AE9" s="124"/>
      <c r="AF9" s="196"/>
      <c r="AG9" s="145"/>
      <c r="AH9" s="197"/>
      <c r="AI9" s="147"/>
      <c r="AJ9" s="198"/>
      <c r="AK9" s="145"/>
      <c r="AL9" s="197"/>
      <c r="AM9" s="147"/>
      <c r="AN9" s="77"/>
      <c r="AO9" s="55"/>
      <c r="AP9" s="56"/>
      <c r="AR9" s="478" t="s">
        <v>62</v>
      </c>
      <c r="AU9" s="565"/>
      <c r="AV9" s="333">
        <v>259742513101</v>
      </c>
      <c r="AW9" s="318" t="str">
        <f t="shared" si="0"/>
        <v>材　料　力　学　基　礎</v>
      </c>
      <c r="AX9" s="328"/>
      <c r="AY9" s="329"/>
    </row>
    <row r="10" spans="1:52" ht="17.25" customHeight="1" x14ac:dyDescent="0.15">
      <c r="A10" s="598"/>
      <c r="B10" s="587"/>
      <c r="C10" s="217" t="s">
        <v>20</v>
      </c>
      <c r="D10" s="217" t="s">
        <v>7</v>
      </c>
      <c r="E10" s="220" t="s">
        <v>201</v>
      </c>
      <c r="F10" s="221">
        <v>3</v>
      </c>
      <c r="G10" s="222" t="s">
        <v>202</v>
      </c>
      <c r="H10" s="172"/>
      <c r="I10" s="141"/>
      <c r="J10" s="173"/>
      <c r="K10" s="143"/>
      <c r="L10" s="196"/>
      <c r="M10" s="122"/>
      <c r="N10" s="197"/>
      <c r="O10" s="124"/>
      <c r="P10" s="196"/>
      <c r="Q10" s="145"/>
      <c r="R10" s="197"/>
      <c r="S10" s="147"/>
      <c r="T10" s="198"/>
      <c r="U10" s="145"/>
      <c r="V10" s="166"/>
      <c r="W10" s="147"/>
      <c r="X10" s="202"/>
      <c r="Y10" s="141"/>
      <c r="Z10" s="199"/>
      <c r="AA10" s="143"/>
      <c r="AB10" s="196"/>
      <c r="AC10" s="122"/>
      <c r="AD10" s="197"/>
      <c r="AE10" s="124"/>
      <c r="AF10" s="196"/>
      <c r="AG10" s="145"/>
      <c r="AH10" s="197"/>
      <c r="AI10" s="147"/>
      <c r="AJ10" s="198"/>
      <c r="AK10" s="145"/>
      <c r="AL10" s="197"/>
      <c r="AM10" s="147"/>
      <c r="AN10" s="77"/>
      <c r="AO10" s="55"/>
      <c r="AP10" s="56"/>
      <c r="AR10" s="478"/>
      <c r="AU10" s="565"/>
      <c r="AV10" s="333">
        <v>250122500001</v>
      </c>
      <c r="AW10" s="318" t="str">
        <f t="shared" si="0"/>
        <v>工業数学および演習Ⅰ</v>
      </c>
      <c r="AX10" s="328"/>
      <c r="AY10" s="329"/>
    </row>
    <row r="11" spans="1:52" ht="17.25" customHeight="1" x14ac:dyDescent="0.15">
      <c r="A11" s="598"/>
      <c r="B11" s="587"/>
      <c r="C11" s="221" t="s">
        <v>7</v>
      </c>
      <c r="D11" s="217" t="s">
        <v>20</v>
      </c>
      <c r="E11" s="217" t="s">
        <v>153</v>
      </c>
      <c r="F11" s="221">
        <v>2</v>
      </c>
      <c r="G11" s="222" t="s">
        <v>203</v>
      </c>
      <c r="H11" s="196"/>
      <c r="I11" s="122"/>
      <c r="J11" s="197"/>
      <c r="K11" s="124"/>
      <c r="L11" s="196"/>
      <c r="M11" s="122"/>
      <c r="N11" s="197"/>
      <c r="O11" s="124"/>
      <c r="P11" s="196"/>
      <c r="Q11" s="145"/>
      <c r="R11" s="197"/>
      <c r="S11" s="147"/>
      <c r="T11" s="198"/>
      <c r="U11" s="145"/>
      <c r="V11" s="166"/>
      <c r="W11" s="147"/>
      <c r="X11" s="196"/>
      <c r="Y11" s="122"/>
      <c r="Z11" s="197"/>
      <c r="AA11" s="124"/>
      <c r="AB11" s="196"/>
      <c r="AC11" s="122"/>
      <c r="AD11" s="197"/>
      <c r="AE11" s="124"/>
      <c r="AF11" s="196"/>
      <c r="AG11" s="145"/>
      <c r="AH11" s="197"/>
      <c r="AI11" s="147"/>
      <c r="AJ11" s="198"/>
      <c r="AK11" s="145"/>
      <c r="AL11" s="197"/>
      <c r="AM11" s="147"/>
      <c r="AN11" s="77"/>
      <c r="AO11" s="55"/>
      <c r="AP11" s="56"/>
      <c r="AR11" s="478"/>
      <c r="AU11" s="565"/>
      <c r="AV11" s="333">
        <v>259752511111</v>
      </c>
      <c r="AW11" s="318" t="str">
        <f t="shared" si="0"/>
        <v>構　　造　　力　　学</v>
      </c>
      <c r="AX11" s="328"/>
      <c r="AY11" s="329"/>
    </row>
    <row r="12" spans="1:52" ht="17.25" customHeight="1" x14ac:dyDescent="0.15">
      <c r="A12" s="598"/>
      <c r="B12" s="587"/>
      <c r="C12" s="221" t="s">
        <v>7</v>
      </c>
      <c r="D12" s="217" t="s">
        <v>20</v>
      </c>
      <c r="E12" s="217" t="s">
        <v>154</v>
      </c>
      <c r="F12" s="221">
        <v>2</v>
      </c>
      <c r="G12" s="222" t="s">
        <v>204</v>
      </c>
      <c r="H12" s="182"/>
      <c r="I12" s="145"/>
      <c r="J12" s="183"/>
      <c r="K12" s="148"/>
      <c r="L12" s="196"/>
      <c r="M12" s="122"/>
      <c r="N12" s="197"/>
      <c r="O12" s="124"/>
      <c r="P12" s="196"/>
      <c r="Q12" s="145"/>
      <c r="R12" s="197"/>
      <c r="S12" s="147"/>
      <c r="T12" s="198"/>
      <c r="U12" s="145"/>
      <c r="V12" s="166"/>
      <c r="W12" s="147"/>
      <c r="X12" s="182"/>
      <c r="Y12" s="145"/>
      <c r="Z12" s="183"/>
      <c r="AA12" s="148"/>
      <c r="AB12" s="196"/>
      <c r="AC12" s="122"/>
      <c r="AD12" s="197"/>
      <c r="AE12" s="124"/>
      <c r="AF12" s="196"/>
      <c r="AG12" s="145"/>
      <c r="AH12" s="197"/>
      <c r="AI12" s="147"/>
      <c r="AJ12" s="198"/>
      <c r="AK12" s="145"/>
      <c r="AL12" s="197"/>
      <c r="AM12" s="147"/>
      <c r="AN12" s="77"/>
      <c r="AO12" s="55"/>
      <c r="AP12" s="56"/>
      <c r="AR12" s="339"/>
      <c r="AU12" s="565"/>
      <c r="AV12" s="333">
        <v>259752511104</v>
      </c>
      <c r="AW12" s="318" t="str">
        <f t="shared" si="0"/>
        <v>土　質　力　学　Ⅰ</v>
      </c>
      <c r="AX12" s="328"/>
      <c r="AY12" s="329"/>
    </row>
    <row r="13" spans="1:52" ht="17.25" customHeight="1" x14ac:dyDescent="0.15">
      <c r="A13" s="598"/>
      <c r="B13" s="587"/>
      <c r="C13" s="221" t="s">
        <v>7</v>
      </c>
      <c r="D13" s="217" t="s">
        <v>20</v>
      </c>
      <c r="E13" s="217" t="s">
        <v>156</v>
      </c>
      <c r="F13" s="221">
        <v>2</v>
      </c>
      <c r="G13" s="222" t="s">
        <v>205</v>
      </c>
      <c r="H13" s="165"/>
      <c r="I13" s="145"/>
      <c r="J13" s="166"/>
      <c r="K13" s="148"/>
      <c r="L13" s="196"/>
      <c r="M13" s="122"/>
      <c r="N13" s="197"/>
      <c r="O13" s="124"/>
      <c r="P13" s="196"/>
      <c r="Q13" s="145"/>
      <c r="R13" s="197"/>
      <c r="S13" s="147"/>
      <c r="T13" s="198"/>
      <c r="U13" s="145"/>
      <c r="V13" s="166"/>
      <c r="W13" s="147"/>
      <c r="X13" s="196"/>
      <c r="Y13" s="145"/>
      <c r="Z13" s="197"/>
      <c r="AA13" s="148"/>
      <c r="AB13" s="196"/>
      <c r="AC13" s="122"/>
      <c r="AD13" s="197"/>
      <c r="AE13" s="124"/>
      <c r="AF13" s="196"/>
      <c r="AG13" s="145"/>
      <c r="AH13" s="197"/>
      <c r="AI13" s="147"/>
      <c r="AJ13" s="198"/>
      <c r="AK13" s="145"/>
      <c r="AL13" s="197"/>
      <c r="AM13" s="147"/>
      <c r="AN13" s="77"/>
      <c r="AO13" s="55"/>
      <c r="AP13" s="56"/>
      <c r="AR13" s="478" t="s">
        <v>138</v>
      </c>
      <c r="AU13" s="565"/>
      <c r="AV13" s="333">
        <v>259752511101</v>
      </c>
      <c r="AW13" s="318" t="str">
        <f t="shared" si="0"/>
        <v>水　　理　　学　　Ⅰ</v>
      </c>
      <c r="AX13" s="328"/>
      <c r="AY13" s="329"/>
    </row>
    <row r="14" spans="1:52" ht="17.25" customHeight="1" x14ac:dyDescent="0.15">
      <c r="A14" s="598"/>
      <c r="B14" s="587"/>
      <c r="C14" s="221" t="s">
        <v>7</v>
      </c>
      <c r="D14" s="217" t="s">
        <v>20</v>
      </c>
      <c r="E14" s="217" t="s">
        <v>157</v>
      </c>
      <c r="F14" s="221">
        <v>2</v>
      </c>
      <c r="G14" s="222" t="s">
        <v>158</v>
      </c>
      <c r="H14" s="165"/>
      <c r="I14" s="145"/>
      <c r="J14" s="166"/>
      <c r="K14" s="148"/>
      <c r="L14" s="196"/>
      <c r="M14" s="122"/>
      <c r="N14" s="197"/>
      <c r="O14" s="124"/>
      <c r="P14" s="196"/>
      <c r="Q14" s="145"/>
      <c r="R14" s="197"/>
      <c r="S14" s="147"/>
      <c r="T14" s="198"/>
      <c r="U14" s="145"/>
      <c r="V14" s="166"/>
      <c r="W14" s="147"/>
      <c r="X14" s="196"/>
      <c r="Y14" s="145"/>
      <c r="Z14" s="197"/>
      <c r="AA14" s="148"/>
      <c r="AB14" s="196"/>
      <c r="AC14" s="122"/>
      <c r="AD14" s="197"/>
      <c r="AE14" s="124"/>
      <c r="AF14" s="196"/>
      <c r="AG14" s="145"/>
      <c r="AH14" s="197"/>
      <c r="AI14" s="147"/>
      <c r="AJ14" s="198"/>
      <c r="AK14" s="145"/>
      <c r="AL14" s="197"/>
      <c r="AM14" s="147"/>
      <c r="AN14" s="77"/>
      <c r="AO14" s="55"/>
      <c r="AP14" s="56"/>
      <c r="AR14" s="478"/>
      <c r="AU14" s="565"/>
      <c r="AV14" s="333">
        <v>259752511112</v>
      </c>
      <c r="AW14" s="318" t="str">
        <f t="shared" si="0"/>
        <v>建　設　材　料　学</v>
      </c>
      <c r="AX14" s="328"/>
      <c r="AY14" s="329"/>
    </row>
    <row r="15" spans="1:52" ht="17.25" customHeight="1" x14ac:dyDescent="0.15">
      <c r="A15" s="598"/>
      <c r="B15" s="587"/>
      <c r="C15" s="217" t="s">
        <v>20</v>
      </c>
      <c r="D15" s="217"/>
      <c r="E15" s="220" t="s">
        <v>206</v>
      </c>
      <c r="F15" s="221">
        <v>3</v>
      </c>
      <c r="G15" s="222" t="s">
        <v>207</v>
      </c>
      <c r="H15" s="165"/>
      <c r="I15" s="145"/>
      <c r="J15" s="166"/>
      <c r="K15" s="148"/>
      <c r="L15" s="196"/>
      <c r="M15" s="122"/>
      <c r="N15" s="197"/>
      <c r="O15" s="124"/>
      <c r="P15" s="196"/>
      <c r="Q15" s="145"/>
      <c r="R15" s="197"/>
      <c r="S15" s="147"/>
      <c r="T15" s="198"/>
      <c r="U15" s="145"/>
      <c r="V15" s="166"/>
      <c r="W15" s="147"/>
      <c r="X15" s="196"/>
      <c r="Y15" s="145"/>
      <c r="Z15" s="197"/>
      <c r="AA15" s="148"/>
      <c r="AB15" s="196"/>
      <c r="AC15" s="122"/>
      <c r="AD15" s="197"/>
      <c r="AE15" s="124"/>
      <c r="AF15" s="196"/>
      <c r="AG15" s="145"/>
      <c r="AH15" s="197"/>
      <c r="AI15" s="147"/>
      <c r="AJ15" s="198"/>
      <c r="AK15" s="145"/>
      <c r="AL15" s="197"/>
      <c r="AM15" s="147"/>
      <c r="AN15" s="77"/>
      <c r="AO15" s="55"/>
      <c r="AP15" s="56"/>
      <c r="AR15" s="599"/>
      <c r="AU15" s="565"/>
      <c r="AV15" s="333">
        <v>250122500002</v>
      </c>
      <c r="AW15" s="318" t="str">
        <f t="shared" si="0"/>
        <v>工業数学および演習Ⅱ</v>
      </c>
      <c r="AX15" s="328"/>
      <c r="AY15" s="329"/>
    </row>
    <row r="16" spans="1:52" ht="17.25" customHeight="1" x14ac:dyDescent="0.15">
      <c r="A16" s="598"/>
      <c r="B16" s="587"/>
      <c r="C16" s="221" t="s">
        <v>7</v>
      </c>
      <c r="D16" s="217" t="s">
        <v>20</v>
      </c>
      <c r="E16" s="217" t="s">
        <v>159</v>
      </c>
      <c r="F16" s="221">
        <v>2</v>
      </c>
      <c r="G16" s="222" t="s">
        <v>155</v>
      </c>
      <c r="H16" s="165"/>
      <c r="I16" s="145"/>
      <c r="J16" s="166"/>
      <c r="K16" s="148"/>
      <c r="L16" s="196"/>
      <c r="M16" s="122"/>
      <c r="N16" s="197"/>
      <c r="O16" s="124"/>
      <c r="P16" s="196"/>
      <c r="Q16" s="145"/>
      <c r="R16" s="197"/>
      <c r="S16" s="147"/>
      <c r="T16" s="198"/>
      <c r="U16" s="145"/>
      <c r="V16" s="166"/>
      <c r="W16" s="147"/>
      <c r="X16" s="196"/>
      <c r="Y16" s="145"/>
      <c r="Z16" s="197"/>
      <c r="AA16" s="148"/>
      <c r="AB16" s="196"/>
      <c r="AC16" s="122"/>
      <c r="AD16" s="197"/>
      <c r="AE16" s="124"/>
      <c r="AF16" s="196"/>
      <c r="AG16" s="145"/>
      <c r="AH16" s="197"/>
      <c r="AI16" s="147"/>
      <c r="AJ16" s="198"/>
      <c r="AK16" s="145"/>
      <c r="AL16" s="197"/>
      <c r="AM16" s="147"/>
      <c r="AN16" s="77"/>
      <c r="AO16" s="55"/>
      <c r="AP16" s="56"/>
      <c r="AR16" s="478" t="s">
        <v>139</v>
      </c>
      <c r="AU16" s="565"/>
      <c r="AV16" s="333">
        <v>259752515117</v>
      </c>
      <c r="AW16" s="318" t="str">
        <f t="shared" si="0"/>
        <v>土　質　力　学　Ⅱ</v>
      </c>
      <c r="AX16" s="328"/>
      <c r="AY16" s="329"/>
    </row>
    <row r="17" spans="1:51" ht="17.25" customHeight="1" x14ac:dyDescent="0.15">
      <c r="A17" s="598"/>
      <c r="B17" s="587"/>
      <c r="C17" s="221" t="s">
        <v>7</v>
      </c>
      <c r="D17" s="217" t="s">
        <v>20</v>
      </c>
      <c r="E17" s="217" t="s">
        <v>160</v>
      </c>
      <c r="F17" s="221">
        <v>2</v>
      </c>
      <c r="G17" s="222" t="s">
        <v>208</v>
      </c>
      <c r="H17" s="165"/>
      <c r="I17" s="145"/>
      <c r="J17" s="166"/>
      <c r="K17" s="148"/>
      <c r="L17" s="196"/>
      <c r="M17" s="122"/>
      <c r="N17" s="197"/>
      <c r="O17" s="124"/>
      <c r="P17" s="196"/>
      <c r="Q17" s="145"/>
      <c r="R17" s="197"/>
      <c r="S17" s="147"/>
      <c r="T17" s="198"/>
      <c r="U17" s="145"/>
      <c r="V17" s="166"/>
      <c r="W17" s="147"/>
      <c r="X17" s="196"/>
      <c r="Y17" s="145"/>
      <c r="Z17" s="197"/>
      <c r="AA17" s="148"/>
      <c r="AB17" s="196"/>
      <c r="AC17" s="122"/>
      <c r="AD17" s="197"/>
      <c r="AE17" s="124"/>
      <c r="AF17" s="196"/>
      <c r="AG17" s="145"/>
      <c r="AH17" s="197"/>
      <c r="AI17" s="147"/>
      <c r="AJ17" s="198"/>
      <c r="AK17" s="145"/>
      <c r="AL17" s="197"/>
      <c r="AM17" s="147"/>
      <c r="AN17" s="77"/>
      <c r="AO17" s="55"/>
      <c r="AP17" s="56"/>
      <c r="AR17" s="478"/>
      <c r="AU17" s="565"/>
      <c r="AV17" s="333">
        <v>259752511102</v>
      </c>
      <c r="AW17" s="318" t="str">
        <f t="shared" si="0"/>
        <v>水　　理　　学　　Ⅱ</v>
      </c>
      <c r="AX17" s="328"/>
      <c r="AY17" s="329"/>
    </row>
    <row r="18" spans="1:51" ht="17.25" customHeight="1" x14ac:dyDescent="0.15">
      <c r="A18" s="598"/>
      <c r="B18" s="587"/>
      <c r="C18" s="221" t="s">
        <v>7</v>
      </c>
      <c r="D18" s="217" t="s">
        <v>20</v>
      </c>
      <c r="E18" s="217" t="s">
        <v>161</v>
      </c>
      <c r="F18" s="221">
        <v>2</v>
      </c>
      <c r="G18" s="222" t="s">
        <v>209</v>
      </c>
      <c r="H18" s="165"/>
      <c r="I18" s="145"/>
      <c r="J18" s="166"/>
      <c r="K18" s="148"/>
      <c r="L18" s="196"/>
      <c r="M18" s="122"/>
      <c r="N18" s="197"/>
      <c r="O18" s="124"/>
      <c r="P18" s="196"/>
      <c r="Q18" s="145"/>
      <c r="R18" s="197"/>
      <c r="S18" s="147"/>
      <c r="T18" s="198"/>
      <c r="U18" s="145"/>
      <c r="V18" s="166"/>
      <c r="W18" s="147"/>
      <c r="X18" s="196"/>
      <c r="Y18" s="145"/>
      <c r="Z18" s="197"/>
      <c r="AA18" s="148"/>
      <c r="AB18" s="196"/>
      <c r="AC18" s="122"/>
      <c r="AD18" s="197"/>
      <c r="AE18" s="124"/>
      <c r="AF18" s="196"/>
      <c r="AG18" s="145"/>
      <c r="AH18" s="197"/>
      <c r="AI18" s="147"/>
      <c r="AJ18" s="198"/>
      <c r="AK18" s="145"/>
      <c r="AL18" s="197"/>
      <c r="AM18" s="147"/>
      <c r="AN18" s="77"/>
      <c r="AO18" s="55"/>
      <c r="AP18" s="56"/>
      <c r="AR18" s="478"/>
      <c r="AU18" s="565"/>
      <c r="AV18" s="333">
        <v>259752511103</v>
      </c>
      <c r="AW18" s="318" t="str">
        <f t="shared" si="0"/>
        <v>測量学</v>
      </c>
      <c r="AX18" s="328"/>
      <c r="AY18" s="329"/>
    </row>
    <row r="19" spans="1:51" ht="17.25" customHeight="1" x14ac:dyDescent="0.15">
      <c r="A19" s="598"/>
      <c r="B19" s="587"/>
      <c r="C19" s="221" t="s">
        <v>7</v>
      </c>
      <c r="D19" s="217" t="s">
        <v>20</v>
      </c>
      <c r="E19" s="217" t="s">
        <v>162</v>
      </c>
      <c r="F19" s="221">
        <v>1</v>
      </c>
      <c r="G19" s="223" t="s">
        <v>254</v>
      </c>
      <c r="H19" s="165"/>
      <c r="I19" s="145"/>
      <c r="J19" s="166"/>
      <c r="K19" s="148"/>
      <c r="L19" s="196"/>
      <c r="M19" s="122"/>
      <c r="N19" s="197"/>
      <c r="O19" s="124"/>
      <c r="P19" s="196"/>
      <c r="Q19" s="145"/>
      <c r="R19" s="197"/>
      <c r="S19" s="147"/>
      <c r="T19" s="198"/>
      <c r="U19" s="145"/>
      <c r="V19" s="166"/>
      <c r="W19" s="147"/>
      <c r="X19" s="196"/>
      <c r="Y19" s="145"/>
      <c r="Z19" s="197"/>
      <c r="AA19" s="148"/>
      <c r="AB19" s="196"/>
      <c r="AC19" s="122"/>
      <c r="AD19" s="197"/>
      <c r="AE19" s="124"/>
      <c r="AF19" s="196"/>
      <c r="AG19" s="145"/>
      <c r="AH19" s="197"/>
      <c r="AI19" s="147"/>
      <c r="AJ19" s="198"/>
      <c r="AK19" s="145"/>
      <c r="AL19" s="197"/>
      <c r="AM19" s="147"/>
      <c r="AN19" s="77"/>
      <c r="AO19" s="55"/>
      <c r="AP19" s="56"/>
      <c r="AR19" s="599"/>
      <c r="AU19" s="565"/>
      <c r="AV19" s="333">
        <v>259752511401</v>
      </c>
      <c r="AW19" s="318" t="str">
        <f t="shared" si="0"/>
        <v>測量実習</v>
      </c>
      <c r="AX19" s="328"/>
      <c r="AY19" s="329"/>
    </row>
    <row r="20" spans="1:51" ht="17.25" customHeight="1" x14ac:dyDescent="0.15">
      <c r="A20" s="598"/>
      <c r="B20" s="587"/>
      <c r="C20" s="221" t="s">
        <v>7</v>
      </c>
      <c r="D20" s="217" t="s">
        <v>20</v>
      </c>
      <c r="E20" s="217" t="s">
        <v>163</v>
      </c>
      <c r="F20" s="221">
        <v>2</v>
      </c>
      <c r="G20" s="222" t="s">
        <v>210</v>
      </c>
      <c r="H20" s="196"/>
      <c r="I20" s="145"/>
      <c r="J20" s="197"/>
      <c r="K20" s="148"/>
      <c r="L20" s="196"/>
      <c r="M20" s="122"/>
      <c r="N20" s="197"/>
      <c r="O20" s="124"/>
      <c r="P20" s="196"/>
      <c r="Q20" s="145"/>
      <c r="R20" s="197"/>
      <c r="S20" s="147"/>
      <c r="T20" s="198"/>
      <c r="U20" s="145"/>
      <c r="V20" s="197"/>
      <c r="W20" s="147"/>
      <c r="X20" s="196"/>
      <c r="Y20" s="145"/>
      <c r="Z20" s="197"/>
      <c r="AA20" s="148"/>
      <c r="AB20" s="196"/>
      <c r="AC20" s="122"/>
      <c r="AD20" s="197"/>
      <c r="AE20" s="124"/>
      <c r="AF20" s="196"/>
      <c r="AG20" s="145"/>
      <c r="AH20" s="197"/>
      <c r="AI20" s="147"/>
      <c r="AJ20" s="198"/>
      <c r="AK20" s="145"/>
      <c r="AL20" s="197"/>
      <c r="AM20" s="147"/>
      <c r="AN20" s="77"/>
      <c r="AO20" s="55"/>
      <c r="AP20" s="56"/>
      <c r="AR20" s="340"/>
      <c r="AU20" s="565"/>
      <c r="AV20" s="333">
        <v>250152511102</v>
      </c>
      <c r="AW20" s="318" t="str">
        <f t="shared" si="0"/>
        <v>海洋物理環境学</v>
      </c>
      <c r="AX20" s="328"/>
      <c r="AY20" s="329"/>
    </row>
    <row r="21" spans="1:51" ht="17.25" customHeight="1" x14ac:dyDescent="0.15">
      <c r="A21" s="598"/>
      <c r="B21" s="587"/>
      <c r="C21" s="221" t="s">
        <v>7</v>
      </c>
      <c r="D21" s="217" t="s">
        <v>20</v>
      </c>
      <c r="E21" s="217" t="s">
        <v>164</v>
      </c>
      <c r="F21" s="221">
        <v>2</v>
      </c>
      <c r="G21" s="222" t="s">
        <v>211</v>
      </c>
      <c r="H21" s="196"/>
      <c r="I21" s="145"/>
      <c r="J21" s="197"/>
      <c r="K21" s="148"/>
      <c r="L21" s="196"/>
      <c r="M21" s="122"/>
      <c r="N21" s="197"/>
      <c r="O21" s="124"/>
      <c r="P21" s="196"/>
      <c r="Q21" s="145"/>
      <c r="R21" s="197"/>
      <c r="S21" s="147"/>
      <c r="T21" s="198"/>
      <c r="U21" s="145"/>
      <c r="V21" s="197"/>
      <c r="W21" s="147"/>
      <c r="X21" s="196"/>
      <c r="Y21" s="145"/>
      <c r="Z21" s="197"/>
      <c r="AA21" s="148"/>
      <c r="AB21" s="196"/>
      <c r="AC21" s="122"/>
      <c r="AD21" s="197"/>
      <c r="AE21" s="124"/>
      <c r="AF21" s="196"/>
      <c r="AG21" s="145"/>
      <c r="AH21" s="197"/>
      <c r="AI21" s="147"/>
      <c r="AJ21" s="198"/>
      <c r="AK21" s="145"/>
      <c r="AL21" s="197"/>
      <c r="AM21" s="147"/>
      <c r="AN21" s="77"/>
      <c r="AO21" s="55"/>
      <c r="AP21" s="56"/>
      <c r="AR21" s="340"/>
      <c r="AU21" s="565"/>
      <c r="AV21" s="333">
        <v>250152511103</v>
      </c>
      <c r="AW21" s="318" t="str">
        <f t="shared" si="0"/>
        <v>海　岸　環　境　工　学</v>
      </c>
      <c r="AX21" s="328"/>
      <c r="AY21" s="329"/>
    </row>
    <row r="22" spans="1:51" ht="17.25" customHeight="1" x14ac:dyDescent="0.15">
      <c r="A22" s="598"/>
      <c r="B22" s="587"/>
      <c r="C22" s="221" t="s">
        <v>7</v>
      </c>
      <c r="D22" s="217" t="s">
        <v>20</v>
      </c>
      <c r="E22" s="217" t="s">
        <v>165</v>
      </c>
      <c r="F22" s="221">
        <v>2</v>
      </c>
      <c r="G22" s="222" t="s">
        <v>203</v>
      </c>
      <c r="H22" s="196"/>
      <c r="I22" s="145"/>
      <c r="J22" s="197"/>
      <c r="K22" s="148"/>
      <c r="L22" s="196"/>
      <c r="M22" s="122"/>
      <c r="N22" s="197"/>
      <c r="O22" s="124"/>
      <c r="P22" s="196"/>
      <c r="Q22" s="145"/>
      <c r="R22" s="197"/>
      <c r="S22" s="147"/>
      <c r="T22" s="198"/>
      <c r="U22" s="145"/>
      <c r="V22" s="197"/>
      <c r="W22" s="147"/>
      <c r="X22" s="196"/>
      <c r="Y22" s="145"/>
      <c r="Z22" s="197"/>
      <c r="AA22" s="148"/>
      <c r="AB22" s="196"/>
      <c r="AC22" s="122"/>
      <c r="AD22" s="197"/>
      <c r="AE22" s="124"/>
      <c r="AF22" s="196"/>
      <c r="AG22" s="145"/>
      <c r="AH22" s="197"/>
      <c r="AI22" s="147"/>
      <c r="AJ22" s="198"/>
      <c r="AK22" s="145"/>
      <c r="AL22" s="197"/>
      <c r="AM22" s="147"/>
      <c r="AN22" s="77"/>
      <c r="AO22" s="55"/>
      <c r="AP22" s="56"/>
      <c r="AR22" s="340"/>
      <c r="AU22" s="565"/>
      <c r="AV22" s="333">
        <v>259752511107</v>
      </c>
      <c r="AW22" s="318" t="str">
        <f t="shared" si="0"/>
        <v>構　造　解　析　学</v>
      </c>
      <c r="AX22" s="328"/>
      <c r="AY22" s="329"/>
    </row>
    <row r="23" spans="1:51" ht="17.25" customHeight="1" x14ac:dyDescent="0.15">
      <c r="A23" s="598"/>
      <c r="B23" s="587"/>
      <c r="C23" s="221" t="s">
        <v>7</v>
      </c>
      <c r="D23" s="217" t="s">
        <v>20</v>
      </c>
      <c r="E23" s="217" t="s">
        <v>166</v>
      </c>
      <c r="F23" s="221">
        <v>2</v>
      </c>
      <c r="G23" s="222" t="s">
        <v>200</v>
      </c>
      <c r="H23" s="196"/>
      <c r="I23" s="145"/>
      <c r="J23" s="197"/>
      <c r="K23" s="148"/>
      <c r="L23" s="196"/>
      <c r="M23" s="122"/>
      <c r="N23" s="197"/>
      <c r="O23" s="124"/>
      <c r="P23" s="196"/>
      <c r="Q23" s="145"/>
      <c r="R23" s="197"/>
      <c r="S23" s="147"/>
      <c r="T23" s="198"/>
      <c r="U23" s="145"/>
      <c r="V23" s="197"/>
      <c r="W23" s="147"/>
      <c r="X23" s="196"/>
      <c r="Y23" s="145"/>
      <c r="Z23" s="197"/>
      <c r="AA23" s="148"/>
      <c r="AB23" s="196"/>
      <c r="AC23" s="122"/>
      <c r="AD23" s="197"/>
      <c r="AE23" s="124"/>
      <c r="AF23" s="196"/>
      <c r="AG23" s="145"/>
      <c r="AH23" s="197"/>
      <c r="AI23" s="147"/>
      <c r="AJ23" s="198"/>
      <c r="AK23" s="145"/>
      <c r="AL23" s="197"/>
      <c r="AM23" s="147"/>
      <c r="AN23" s="77"/>
      <c r="AO23" s="55"/>
      <c r="AP23" s="56"/>
      <c r="AR23" s="340"/>
      <c r="AU23" s="565"/>
      <c r="AV23" s="333">
        <v>259752511108</v>
      </c>
      <c r="AW23" s="318" t="str">
        <f t="shared" si="0"/>
        <v>コンクリート構造設計学</v>
      </c>
      <c r="AX23" s="328"/>
      <c r="AY23" s="329"/>
    </row>
    <row r="24" spans="1:51" ht="17.25" customHeight="1" x14ac:dyDescent="0.15">
      <c r="A24" s="598"/>
      <c r="B24" s="587"/>
      <c r="C24" s="224"/>
      <c r="D24" s="217" t="s">
        <v>20</v>
      </c>
      <c r="E24" s="220" t="s">
        <v>212</v>
      </c>
      <c r="F24" s="221">
        <v>1</v>
      </c>
      <c r="G24" s="222" t="s">
        <v>213</v>
      </c>
      <c r="H24" s="196"/>
      <c r="I24" s="145"/>
      <c r="J24" s="197"/>
      <c r="K24" s="148"/>
      <c r="L24" s="196"/>
      <c r="M24" s="122"/>
      <c r="N24" s="197"/>
      <c r="O24" s="124"/>
      <c r="P24" s="196"/>
      <c r="Q24" s="145"/>
      <c r="R24" s="197"/>
      <c r="S24" s="147"/>
      <c r="T24" s="198"/>
      <c r="U24" s="145"/>
      <c r="V24" s="197"/>
      <c r="W24" s="147"/>
      <c r="X24" s="196"/>
      <c r="Y24" s="145"/>
      <c r="Z24" s="197"/>
      <c r="AA24" s="148"/>
      <c r="AB24" s="196"/>
      <c r="AC24" s="122"/>
      <c r="AD24" s="197"/>
      <c r="AE24" s="124"/>
      <c r="AF24" s="196"/>
      <c r="AG24" s="145"/>
      <c r="AH24" s="197"/>
      <c r="AI24" s="147"/>
      <c r="AJ24" s="198"/>
      <c r="AK24" s="145"/>
      <c r="AL24" s="197"/>
      <c r="AM24" s="147"/>
      <c r="AN24" s="77"/>
      <c r="AO24" s="55"/>
      <c r="AP24" s="56"/>
      <c r="AR24" s="340"/>
      <c r="AU24" s="565"/>
      <c r="AV24" s="333">
        <v>250072500005</v>
      </c>
      <c r="AW24" s="318" t="str">
        <f t="shared" si="0"/>
        <v>海洋土木工学総合演習Ⅰ</v>
      </c>
      <c r="AX24" s="328"/>
      <c r="AY24" s="329"/>
    </row>
    <row r="25" spans="1:51" ht="17.25" customHeight="1" x14ac:dyDescent="0.15">
      <c r="A25" s="598"/>
      <c r="B25" s="587"/>
      <c r="C25" s="219" t="s">
        <v>7</v>
      </c>
      <c r="D25" s="225" t="s">
        <v>20</v>
      </c>
      <c r="E25" s="225" t="s">
        <v>167</v>
      </c>
      <c r="F25" s="224">
        <v>2</v>
      </c>
      <c r="G25" s="226" t="s">
        <v>214</v>
      </c>
      <c r="H25" s="196"/>
      <c r="I25" s="145"/>
      <c r="J25" s="197"/>
      <c r="K25" s="148"/>
      <c r="L25" s="196"/>
      <c r="M25" s="122"/>
      <c r="N25" s="197"/>
      <c r="O25" s="124"/>
      <c r="P25" s="196"/>
      <c r="Q25" s="145"/>
      <c r="R25" s="197"/>
      <c r="S25" s="147"/>
      <c r="T25" s="198"/>
      <c r="U25" s="145"/>
      <c r="V25" s="197"/>
      <c r="W25" s="147"/>
      <c r="X25" s="196"/>
      <c r="Y25" s="145"/>
      <c r="Z25" s="197"/>
      <c r="AA25" s="148"/>
      <c r="AB25" s="196"/>
      <c r="AC25" s="122"/>
      <c r="AD25" s="197"/>
      <c r="AE25" s="124"/>
      <c r="AF25" s="196"/>
      <c r="AG25" s="145"/>
      <c r="AH25" s="197"/>
      <c r="AI25" s="147"/>
      <c r="AJ25" s="198"/>
      <c r="AK25" s="145"/>
      <c r="AL25" s="197"/>
      <c r="AM25" s="147"/>
      <c r="AN25" s="77"/>
      <c r="AO25" s="55"/>
      <c r="AP25" s="56"/>
      <c r="AR25" s="340"/>
      <c r="AU25" s="565"/>
      <c r="AV25" s="333">
        <v>259752515108</v>
      </c>
      <c r="AW25" s="318" t="str">
        <f t="shared" si="0"/>
        <v>沿岸環境学</v>
      </c>
      <c r="AX25" s="328"/>
      <c r="AY25" s="329"/>
    </row>
    <row r="26" spans="1:51" ht="17.25" customHeight="1" x14ac:dyDescent="0.15">
      <c r="A26" s="598"/>
      <c r="B26" s="587"/>
      <c r="C26" s="219" t="s">
        <v>7</v>
      </c>
      <c r="D26" s="227" t="s">
        <v>20</v>
      </c>
      <c r="E26" s="228" t="s">
        <v>168</v>
      </c>
      <c r="F26" s="229">
        <v>2</v>
      </c>
      <c r="G26" s="230" t="s">
        <v>169</v>
      </c>
      <c r="H26" s="196"/>
      <c r="I26" s="145"/>
      <c r="J26" s="197"/>
      <c r="K26" s="148"/>
      <c r="L26" s="196"/>
      <c r="M26" s="122"/>
      <c r="N26" s="197"/>
      <c r="O26" s="124"/>
      <c r="P26" s="196"/>
      <c r="Q26" s="145"/>
      <c r="R26" s="197"/>
      <c r="S26" s="147"/>
      <c r="T26" s="198"/>
      <c r="U26" s="145"/>
      <c r="V26" s="197"/>
      <c r="W26" s="147"/>
      <c r="X26" s="196"/>
      <c r="Y26" s="145"/>
      <c r="Z26" s="197"/>
      <c r="AA26" s="148"/>
      <c r="AB26" s="196"/>
      <c r="AC26" s="122"/>
      <c r="AD26" s="197"/>
      <c r="AE26" s="124"/>
      <c r="AF26" s="196"/>
      <c r="AG26" s="145"/>
      <c r="AH26" s="197"/>
      <c r="AI26" s="147"/>
      <c r="AJ26" s="198"/>
      <c r="AK26" s="145"/>
      <c r="AL26" s="197"/>
      <c r="AM26" s="147"/>
      <c r="AN26" s="77"/>
      <c r="AO26" s="55"/>
      <c r="AP26" s="56"/>
      <c r="AR26" s="340"/>
      <c r="AU26" s="565"/>
      <c r="AV26" s="333">
        <v>259752515102</v>
      </c>
      <c r="AW26" s="318" t="str">
        <f t="shared" si="0"/>
        <v>海　岸　防　災　工　学</v>
      </c>
      <c r="AX26" s="328"/>
      <c r="AY26" s="329"/>
    </row>
    <row r="27" spans="1:51" ht="17.25" customHeight="1" x14ac:dyDescent="0.15">
      <c r="A27" s="598"/>
      <c r="B27" s="587"/>
      <c r="C27" s="221" t="s">
        <v>7</v>
      </c>
      <c r="D27" s="217" t="s">
        <v>20</v>
      </c>
      <c r="E27" s="217" t="s">
        <v>170</v>
      </c>
      <c r="F27" s="221">
        <v>2</v>
      </c>
      <c r="G27" s="231" t="s">
        <v>215</v>
      </c>
      <c r="H27" s="196"/>
      <c r="I27" s="145"/>
      <c r="J27" s="197"/>
      <c r="K27" s="148"/>
      <c r="L27" s="196"/>
      <c r="M27" s="122"/>
      <c r="N27" s="197"/>
      <c r="O27" s="124"/>
      <c r="P27" s="196"/>
      <c r="Q27" s="145"/>
      <c r="R27" s="197"/>
      <c r="S27" s="147"/>
      <c r="T27" s="198"/>
      <c r="U27" s="145"/>
      <c r="V27" s="197"/>
      <c r="W27" s="147"/>
      <c r="X27" s="196"/>
      <c r="Y27" s="145"/>
      <c r="Z27" s="197"/>
      <c r="AA27" s="148"/>
      <c r="AB27" s="196"/>
      <c r="AC27" s="122"/>
      <c r="AD27" s="197"/>
      <c r="AE27" s="124"/>
      <c r="AF27" s="196"/>
      <c r="AG27" s="145"/>
      <c r="AH27" s="197"/>
      <c r="AI27" s="147"/>
      <c r="AJ27" s="198"/>
      <c r="AK27" s="145"/>
      <c r="AL27" s="197"/>
      <c r="AM27" s="147"/>
      <c r="AN27" s="77"/>
      <c r="AO27" s="55"/>
      <c r="AP27" s="56"/>
      <c r="AR27" s="340"/>
      <c r="AU27" s="565"/>
      <c r="AV27" s="322">
        <v>250225000110</v>
      </c>
      <c r="AW27" s="318" t="str">
        <f t="shared" si="0"/>
        <v>土　木　技　術　英　語</v>
      </c>
      <c r="AX27" s="328" t="s">
        <v>249</v>
      </c>
      <c r="AY27" s="558" t="s">
        <v>248</v>
      </c>
    </row>
    <row r="28" spans="1:51" ht="17.25" customHeight="1" x14ac:dyDescent="0.15">
      <c r="A28" s="598"/>
      <c r="B28" s="587"/>
      <c r="C28" s="221" t="s">
        <v>7</v>
      </c>
      <c r="D28" s="217" t="s">
        <v>20</v>
      </c>
      <c r="E28" s="217" t="s">
        <v>171</v>
      </c>
      <c r="F28" s="221">
        <v>2</v>
      </c>
      <c r="G28" s="222" t="s">
        <v>216</v>
      </c>
      <c r="H28" s="196"/>
      <c r="I28" s="145"/>
      <c r="J28" s="197"/>
      <c r="K28" s="148"/>
      <c r="L28" s="196"/>
      <c r="M28" s="122"/>
      <c r="N28" s="197"/>
      <c r="O28" s="124"/>
      <c r="P28" s="196"/>
      <c r="Q28" s="145"/>
      <c r="R28" s="197"/>
      <c r="S28" s="147"/>
      <c r="T28" s="198"/>
      <c r="U28" s="145"/>
      <c r="V28" s="197"/>
      <c r="W28" s="147"/>
      <c r="X28" s="196"/>
      <c r="Y28" s="145"/>
      <c r="Z28" s="197"/>
      <c r="AA28" s="148"/>
      <c r="AB28" s="196"/>
      <c r="AC28" s="122"/>
      <c r="AD28" s="197"/>
      <c r="AE28" s="124"/>
      <c r="AF28" s="196"/>
      <c r="AG28" s="145"/>
      <c r="AH28" s="197"/>
      <c r="AI28" s="147"/>
      <c r="AJ28" s="198"/>
      <c r="AK28" s="145"/>
      <c r="AL28" s="197"/>
      <c r="AM28" s="147"/>
      <c r="AN28" s="77"/>
      <c r="AO28" s="55"/>
      <c r="AP28" s="56"/>
      <c r="AR28" s="340"/>
      <c r="AU28" s="565"/>
      <c r="AV28" s="333">
        <v>250225000001</v>
      </c>
      <c r="AW28" s="318" t="str">
        <f t="shared" si="0"/>
        <v>土木技術者倫理</v>
      </c>
      <c r="AX28" s="328"/>
      <c r="AY28" s="559"/>
    </row>
    <row r="29" spans="1:51" ht="17.25" customHeight="1" x14ac:dyDescent="0.15">
      <c r="A29" s="598"/>
      <c r="B29" s="587"/>
      <c r="C29" s="224"/>
      <c r="D29" s="217" t="s">
        <v>20</v>
      </c>
      <c r="E29" s="220" t="s">
        <v>217</v>
      </c>
      <c r="F29" s="221">
        <v>1</v>
      </c>
      <c r="G29" s="222" t="s">
        <v>218</v>
      </c>
      <c r="H29" s="196"/>
      <c r="I29" s="145"/>
      <c r="J29" s="197"/>
      <c r="K29" s="148"/>
      <c r="L29" s="196"/>
      <c r="M29" s="122"/>
      <c r="N29" s="197"/>
      <c r="O29" s="124"/>
      <c r="P29" s="196"/>
      <c r="Q29" s="145"/>
      <c r="R29" s="197"/>
      <c r="S29" s="147"/>
      <c r="T29" s="198"/>
      <c r="U29" s="145"/>
      <c r="V29" s="197"/>
      <c r="W29" s="147"/>
      <c r="X29" s="196"/>
      <c r="Y29" s="145"/>
      <c r="Z29" s="197"/>
      <c r="AA29" s="148"/>
      <c r="AB29" s="196"/>
      <c r="AC29" s="122"/>
      <c r="AD29" s="197"/>
      <c r="AE29" s="124"/>
      <c r="AF29" s="196"/>
      <c r="AG29" s="145"/>
      <c r="AH29" s="197"/>
      <c r="AI29" s="147"/>
      <c r="AJ29" s="198"/>
      <c r="AK29" s="145"/>
      <c r="AL29" s="197"/>
      <c r="AM29" s="147"/>
      <c r="AN29" s="77"/>
      <c r="AO29" s="55"/>
      <c r="AP29" s="56"/>
      <c r="AR29" s="340"/>
      <c r="AU29" s="565"/>
      <c r="AV29" s="333">
        <v>250072500010</v>
      </c>
      <c r="AW29" s="318" t="str">
        <f t="shared" si="0"/>
        <v>海洋土木工学総合演習Ⅱ</v>
      </c>
      <c r="AX29" s="328"/>
      <c r="AY29" s="329"/>
    </row>
    <row r="30" spans="1:51" ht="17.25" customHeight="1" x14ac:dyDescent="0.15">
      <c r="A30" s="598"/>
      <c r="B30" s="587"/>
      <c r="C30" s="224"/>
      <c r="D30" s="217" t="s">
        <v>20</v>
      </c>
      <c r="E30" s="232" t="s">
        <v>219</v>
      </c>
      <c r="F30" s="221">
        <v>2</v>
      </c>
      <c r="G30" s="231" t="s">
        <v>220</v>
      </c>
      <c r="H30" s="196"/>
      <c r="I30" s="145"/>
      <c r="J30" s="197"/>
      <c r="K30" s="148"/>
      <c r="L30" s="196"/>
      <c r="M30" s="122"/>
      <c r="N30" s="197"/>
      <c r="O30" s="124"/>
      <c r="P30" s="196"/>
      <c r="Q30" s="145"/>
      <c r="R30" s="197"/>
      <c r="S30" s="147"/>
      <c r="T30" s="198"/>
      <c r="U30" s="145"/>
      <c r="V30" s="197"/>
      <c r="W30" s="147"/>
      <c r="X30" s="196"/>
      <c r="Y30" s="145"/>
      <c r="Z30" s="197"/>
      <c r="AA30" s="148"/>
      <c r="AB30" s="196"/>
      <c r="AC30" s="122"/>
      <c r="AD30" s="197"/>
      <c r="AE30" s="124"/>
      <c r="AF30" s="196"/>
      <c r="AG30" s="145"/>
      <c r="AH30" s="197"/>
      <c r="AI30" s="147"/>
      <c r="AJ30" s="198"/>
      <c r="AK30" s="145"/>
      <c r="AL30" s="197"/>
      <c r="AM30" s="147"/>
      <c r="AN30" s="77"/>
      <c r="AO30" s="55"/>
      <c r="AP30" s="56"/>
      <c r="AR30" s="340"/>
      <c r="AU30" s="565"/>
      <c r="AV30" s="333">
        <v>250122500003</v>
      </c>
      <c r="AW30" s="318" t="str">
        <f t="shared" si="0"/>
        <v>海洋土木デザイン工学Ⅰ</v>
      </c>
      <c r="AX30" s="328"/>
      <c r="AY30" s="329"/>
    </row>
    <row r="31" spans="1:51" ht="17.25" customHeight="1" x14ac:dyDescent="0.15">
      <c r="A31" s="598"/>
      <c r="B31" s="587"/>
      <c r="C31" s="226"/>
      <c r="D31" s="233" t="s">
        <v>20</v>
      </c>
      <c r="E31" s="234" t="s">
        <v>221</v>
      </c>
      <c r="F31" s="235">
        <v>2</v>
      </c>
      <c r="G31" s="236" t="s">
        <v>222</v>
      </c>
      <c r="H31" s="165"/>
      <c r="I31" s="145"/>
      <c r="J31" s="166"/>
      <c r="K31" s="148"/>
      <c r="L31" s="196"/>
      <c r="M31" s="122"/>
      <c r="N31" s="197"/>
      <c r="O31" s="124"/>
      <c r="P31" s="196"/>
      <c r="Q31" s="122"/>
      <c r="R31" s="197"/>
      <c r="S31" s="124"/>
      <c r="T31" s="198"/>
      <c r="U31" s="145"/>
      <c r="V31" s="166"/>
      <c r="W31" s="147"/>
      <c r="X31" s="196"/>
      <c r="Y31" s="145"/>
      <c r="Z31" s="197"/>
      <c r="AA31" s="148"/>
      <c r="AB31" s="196"/>
      <c r="AC31" s="122"/>
      <c r="AD31" s="197"/>
      <c r="AE31" s="124"/>
      <c r="AF31" s="196"/>
      <c r="AG31" s="145"/>
      <c r="AH31" s="197"/>
      <c r="AI31" s="147"/>
      <c r="AJ31" s="198"/>
      <c r="AK31" s="145"/>
      <c r="AL31" s="197"/>
      <c r="AM31" s="147"/>
      <c r="AN31" s="77"/>
      <c r="AO31" s="55"/>
      <c r="AP31" s="56"/>
      <c r="AR31" s="339"/>
      <c r="AU31" s="565"/>
      <c r="AV31" s="333">
        <v>259752515119</v>
      </c>
      <c r="AW31" s="318" t="str">
        <f t="shared" si="0"/>
        <v>建設マネジメント</v>
      </c>
      <c r="AX31" s="328"/>
      <c r="AY31" s="329"/>
    </row>
    <row r="32" spans="1:51" ht="17.25" customHeight="1" x14ac:dyDescent="0.15">
      <c r="A32" s="598"/>
      <c r="B32" s="587"/>
      <c r="C32" s="224"/>
      <c r="D32" s="237" t="s">
        <v>20</v>
      </c>
      <c r="E32" s="238" t="s">
        <v>223</v>
      </c>
      <c r="F32" s="239">
        <v>2</v>
      </c>
      <c r="G32" s="240" t="s">
        <v>224</v>
      </c>
      <c r="H32" s="165"/>
      <c r="I32" s="145"/>
      <c r="J32" s="166"/>
      <c r="K32" s="148"/>
      <c r="L32" s="196"/>
      <c r="M32" s="122"/>
      <c r="N32" s="197"/>
      <c r="O32" s="124"/>
      <c r="P32" s="196"/>
      <c r="Q32" s="122"/>
      <c r="R32" s="197"/>
      <c r="S32" s="124"/>
      <c r="T32" s="198"/>
      <c r="U32" s="145"/>
      <c r="V32" s="166"/>
      <c r="W32" s="147"/>
      <c r="X32" s="196"/>
      <c r="Y32" s="145"/>
      <c r="Z32" s="197"/>
      <c r="AA32" s="148"/>
      <c r="AB32" s="196"/>
      <c r="AC32" s="122"/>
      <c r="AD32" s="197"/>
      <c r="AE32" s="124"/>
      <c r="AF32" s="196"/>
      <c r="AG32" s="122"/>
      <c r="AH32" s="197"/>
      <c r="AI32" s="124"/>
      <c r="AJ32" s="198"/>
      <c r="AK32" s="145"/>
      <c r="AL32" s="197"/>
      <c r="AM32" s="147"/>
      <c r="AN32" s="77"/>
      <c r="AO32" s="55"/>
      <c r="AP32" s="56"/>
      <c r="AR32" s="339"/>
      <c r="AU32" s="565"/>
      <c r="AV32" s="333">
        <v>250122500004</v>
      </c>
      <c r="AW32" s="318" t="str">
        <f t="shared" si="0"/>
        <v>海洋土木デザイン工学Ⅱ</v>
      </c>
      <c r="AX32" s="328"/>
      <c r="AY32" s="329"/>
    </row>
    <row r="33" spans="1:51" ht="17.25" customHeight="1" thickBot="1" x14ac:dyDescent="0.2">
      <c r="A33" s="598"/>
      <c r="B33" s="588"/>
      <c r="C33" s="241"/>
      <c r="D33" s="242" t="s">
        <v>20</v>
      </c>
      <c r="E33" s="243" t="s">
        <v>172</v>
      </c>
      <c r="F33" s="244">
        <v>6</v>
      </c>
      <c r="G33" s="245" t="s">
        <v>225</v>
      </c>
      <c r="H33" s="165"/>
      <c r="I33" s="145"/>
      <c r="J33" s="166"/>
      <c r="K33" s="148"/>
      <c r="L33" s="196"/>
      <c r="M33" s="122"/>
      <c r="N33" s="197"/>
      <c r="O33" s="124"/>
      <c r="P33" s="246"/>
      <c r="Q33" s="186"/>
      <c r="R33" s="187"/>
      <c r="S33" s="188"/>
      <c r="T33" s="198"/>
      <c r="U33" s="145"/>
      <c r="V33" s="166"/>
      <c r="W33" s="147"/>
      <c r="X33" s="196"/>
      <c r="Y33" s="145"/>
      <c r="Z33" s="197"/>
      <c r="AA33" s="148"/>
      <c r="AB33" s="196"/>
      <c r="AC33" s="122"/>
      <c r="AD33" s="197"/>
      <c r="AE33" s="124"/>
      <c r="AF33" s="246"/>
      <c r="AG33" s="186"/>
      <c r="AH33" s="187"/>
      <c r="AI33" s="188"/>
      <c r="AJ33" s="198"/>
      <c r="AK33" s="145"/>
      <c r="AL33" s="197"/>
      <c r="AM33" s="147"/>
      <c r="AN33" s="77"/>
      <c r="AO33" s="55"/>
      <c r="AP33" s="56"/>
      <c r="AR33" s="339"/>
      <c r="AU33" s="566"/>
      <c r="AV33" s="334">
        <v>259752511601</v>
      </c>
      <c r="AW33" s="321" t="str">
        <f t="shared" si="0"/>
        <v>卒　　業　　論　　文</v>
      </c>
      <c r="AX33" s="330"/>
      <c r="AY33" s="331"/>
    </row>
    <row r="34" spans="1:51" ht="17.25" customHeight="1" thickBot="1" x14ac:dyDescent="0.2">
      <c r="A34" s="514" t="s">
        <v>36</v>
      </c>
      <c r="B34" s="515"/>
      <c r="C34" s="515"/>
      <c r="D34" s="515"/>
      <c r="E34" s="515"/>
      <c r="F34" s="515"/>
      <c r="G34" s="515"/>
      <c r="H34" s="136"/>
      <c r="I34" s="137"/>
      <c r="J34" s="138"/>
      <c r="K34" s="137"/>
      <c r="L34" s="136"/>
      <c r="M34" s="137"/>
      <c r="N34" s="138"/>
      <c r="O34" s="137"/>
      <c r="P34" s="136"/>
      <c r="Q34" s="137"/>
      <c r="R34" s="138"/>
      <c r="S34" s="181"/>
      <c r="T34" s="136"/>
      <c r="U34" s="137"/>
      <c r="V34" s="138"/>
      <c r="W34" s="139"/>
      <c r="X34" s="136"/>
      <c r="Y34" s="137"/>
      <c r="Z34" s="138"/>
      <c r="AA34" s="137"/>
      <c r="AB34" s="136"/>
      <c r="AC34" s="137"/>
      <c r="AD34" s="138"/>
      <c r="AE34" s="137"/>
      <c r="AF34" s="136"/>
      <c r="AG34" s="137"/>
      <c r="AH34" s="138"/>
      <c r="AI34" s="181"/>
      <c r="AJ34" s="136"/>
      <c r="AK34" s="137"/>
      <c r="AL34" s="138"/>
      <c r="AM34" s="139"/>
      <c r="AN34" s="205">
        <f>SUM(H34,J34,L34,N34,P34,R34,T34,V34,X34,Z34,AB34,AD34,AF34,AH34,AJ34,AL34)</f>
        <v>0</v>
      </c>
      <c r="AO34" s="20">
        <v>57</v>
      </c>
      <c r="AP34" s="25">
        <f>SUM(I34,K34,M34,O34,Q34,S34,U34,W34,Y34,AA34,AC34,AE34,AG34,AI34,AK34,AM34)</f>
        <v>0</v>
      </c>
      <c r="AR34" s="339"/>
      <c r="AU34" s="11"/>
      <c r="AW34" s="21"/>
    </row>
    <row r="35" spans="1:51" s="17" customFormat="1" ht="17.25" customHeight="1" thickBot="1" x14ac:dyDescent="0.2">
      <c r="A35" s="16"/>
      <c r="B35" s="16"/>
      <c r="C35" s="7"/>
      <c r="D35" s="7"/>
      <c r="E35" s="18"/>
      <c r="F35" s="7"/>
      <c r="G35" s="1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R35" s="339"/>
      <c r="AU35" s="312"/>
      <c r="AV35" s="310"/>
      <c r="AW35" s="21"/>
      <c r="AX35" s="325"/>
      <c r="AY35" s="325"/>
    </row>
    <row r="36" spans="1:51" ht="17.25" customHeight="1" x14ac:dyDescent="0.15">
      <c r="A36" s="592" t="s">
        <v>101</v>
      </c>
      <c r="B36" s="595" t="s">
        <v>173</v>
      </c>
      <c r="C36" s="215" t="s">
        <v>7</v>
      </c>
      <c r="D36" s="215" t="s">
        <v>20</v>
      </c>
      <c r="E36" s="215" t="s">
        <v>174</v>
      </c>
      <c r="F36" s="257">
        <v>1</v>
      </c>
      <c r="G36" s="258" t="s">
        <v>255</v>
      </c>
      <c r="H36" s="158"/>
      <c r="I36" s="111"/>
      <c r="J36" s="159"/>
      <c r="K36" s="113"/>
      <c r="L36" s="164"/>
      <c r="M36" s="111"/>
      <c r="N36" s="159"/>
      <c r="O36" s="111"/>
      <c r="P36" s="158"/>
      <c r="Q36" s="111"/>
      <c r="R36" s="159"/>
      <c r="S36" s="114"/>
      <c r="T36" s="158"/>
      <c r="U36" s="111"/>
      <c r="V36" s="159"/>
      <c r="W36" s="113"/>
      <c r="X36" s="158"/>
      <c r="Y36" s="111"/>
      <c r="Z36" s="159"/>
      <c r="AA36" s="113"/>
      <c r="AB36" s="164"/>
      <c r="AC36" s="111"/>
      <c r="AD36" s="159"/>
      <c r="AE36" s="111"/>
      <c r="AF36" s="158"/>
      <c r="AG36" s="111"/>
      <c r="AH36" s="159"/>
      <c r="AI36" s="114"/>
      <c r="AJ36" s="158"/>
      <c r="AK36" s="111"/>
      <c r="AL36" s="159"/>
      <c r="AM36" s="113"/>
      <c r="AN36" s="75"/>
      <c r="AO36" s="52"/>
      <c r="AP36" s="53"/>
      <c r="AR36" s="339"/>
      <c r="AU36" s="561" t="s">
        <v>173</v>
      </c>
      <c r="AV36" s="332">
        <v>259752512202</v>
      </c>
      <c r="AW36" s="319" t="str">
        <f t="shared" si="0"/>
        <v>構　造　力　学　演　習</v>
      </c>
      <c r="AX36" s="326" t="s">
        <v>249</v>
      </c>
      <c r="AY36" s="560" t="s">
        <v>250</v>
      </c>
    </row>
    <row r="37" spans="1:51" ht="17.25" customHeight="1" x14ac:dyDescent="0.15">
      <c r="A37" s="593"/>
      <c r="B37" s="596"/>
      <c r="C37" s="247" t="s">
        <v>7</v>
      </c>
      <c r="D37" s="217" t="s">
        <v>20</v>
      </c>
      <c r="E37" s="217" t="s">
        <v>175</v>
      </c>
      <c r="F37" s="218">
        <v>1</v>
      </c>
      <c r="G37" s="259" t="s">
        <v>226</v>
      </c>
      <c r="H37" s="165"/>
      <c r="I37" s="117"/>
      <c r="J37" s="166"/>
      <c r="K37" s="119"/>
      <c r="L37" s="171"/>
      <c r="M37" s="117"/>
      <c r="N37" s="166"/>
      <c r="O37" s="117"/>
      <c r="P37" s="165"/>
      <c r="Q37" s="117"/>
      <c r="R37" s="166"/>
      <c r="S37" s="120"/>
      <c r="T37" s="165"/>
      <c r="U37" s="117"/>
      <c r="V37" s="166"/>
      <c r="W37" s="119"/>
      <c r="X37" s="196"/>
      <c r="Y37" s="122"/>
      <c r="Z37" s="197"/>
      <c r="AA37" s="124"/>
      <c r="AB37" s="198"/>
      <c r="AC37" s="122"/>
      <c r="AD37" s="197"/>
      <c r="AE37" s="122"/>
      <c r="AF37" s="196"/>
      <c r="AG37" s="122"/>
      <c r="AH37" s="197"/>
      <c r="AI37" s="150"/>
      <c r="AJ37" s="196"/>
      <c r="AK37" s="122"/>
      <c r="AL37" s="197"/>
      <c r="AM37" s="124"/>
      <c r="AN37" s="77"/>
      <c r="AO37" s="94"/>
      <c r="AP37" s="95"/>
      <c r="AR37" s="339"/>
      <c r="AU37" s="567"/>
      <c r="AV37" s="333">
        <v>259752512201</v>
      </c>
      <c r="AW37" s="318" t="str">
        <f t="shared" si="0"/>
        <v>土　質　力　学　演　習</v>
      </c>
      <c r="AX37" s="328"/>
      <c r="AY37" s="559"/>
    </row>
    <row r="38" spans="1:51" ht="17.25" customHeight="1" x14ac:dyDescent="0.15">
      <c r="A38" s="593"/>
      <c r="B38" s="596"/>
      <c r="C38" s="247" t="s">
        <v>7</v>
      </c>
      <c r="D38" s="248" t="s">
        <v>20</v>
      </c>
      <c r="E38" s="249" t="s">
        <v>176</v>
      </c>
      <c r="F38" s="250">
        <v>1</v>
      </c>
      <c r="G38" s="260" t="s">
        <v>227</v>
      </c>
      <c r="H38" s="165"/>
      <c r="I38" s="117"/>
      <c r="J38" s="166"/>
      <c r="K38" s="119"/>
      <c r="L38" s="171"/>
      <c r="M38" s="117"/>
      <c r="N38" s="166"/>
      <c r="O38" s="117"/>
      <c r="P38" s="165"/>
      <c r="Q38" s="117"/>
      <c r="R38" s="200"/>
      <c r="S38" s="120"/>
      <c r="T38" s="165"/>
      <c r="U38" s="117"/>
      <c r="V38" s="166"/>
      <c r="W38" s="119"/>
      <c r="X38" s="196"/>
      <c r="Y38" s="122"/>
      <c r="Z38" s="197"/>
      <c r="AA38" s="124"/>
      <c r="AB38" s="198"/>
      <c r="AC38" s="122"/>
      <c r="AD38" s="197"/>
      <c r="AE38" s="122"/>
      <c r="AF38" s="196"/>
      <c r="AG38" s="122"/>
      <c r="AH38" s="200"/>
      <c r="AI38" s="150"/>
      <c r="AJ38" s="196"/>
      <c r="AK38" s="122"/>
      <c r="AL38" s="197"/>
      <c r="AM38" s="124"/>
      <c r="AN38" s="77"/>
      <c r="AO38" s="94"/>
      <c r="AP38" s="95"/>
      <c r="AR38" s="339"/>
      <c r="AU38" s="567"/>
      <c r="AV38" s="333">
        <v>259752512205</v>
      </c>
      <c r="AW38" s="318" t="str">
        <f t="shared" si="0"/>
        <v>水　理　学　演　習</v>
      </c>
      <c r="AX38" s="328"/>
      <c r="AY38" s="329"/>
    </row>
    <row r="39" spans="1:51" ht="17.25" customHeight="1" x14ac:dyDescent="0.15">
      <c r="A39" s="593"/>
      <c r="B39" s="596"/>
      <c r="C39" s="252" t="s">
        <v>7</v>
      </c>
      <c r="D39" s="253" t="s">
        <v>20</v>
      </c>
      <c r="E39" s="253" t="s">
        <v>177</v>
      </c>
      <c r="F39" s="254">
        <v>1</v>
      </c>
      <c r="G39" s="261" t="s">
        <v>256</v>
      </c>
      <c r="H39" s="165"/>
      <c r="I39" s="117"/>
      <c r="J39" s="166"/>
      <c r="K39" s="119"/>
      <c r="L39" s="171"/>
      <c r="M39" s="117"/>
      <c r="N39" s="166"/>
      <c r="O39" s="117"/>
      <c r="P39" s="201"/>
      <c r="Q39" s="117"/>
      <c r="R39" s="166"/>
      <c r="S39" s="120"/>
      <c r="T39" s="165"/>
      <c r="U39" s="117"/>
      <c r="V39" s="166"/>
      <c r="W39" s="119"/>
      <c r="X39" s="196"/>
      <c r="Y39" s="122"/>
      <c r="Z39" s="197"/>
      <c r="AA39" s="124"/>
      <c r="AB39" s="198"/>
      <c r="AC39" s="122"/>
      <c r="AD39" s="197"/>
      <c r="AE39" s="122"/>
      <c r="AF39" s="201"/>
      <c r="AG39" s="122"/>
      <c r="AH39" s="197"/>
      <c r="AI39" s="150"/>
      <c r="AJ39" s="196"/>
      <c r="AK39" s="122"/>
      <c r="AL39" s="197"/>
      <c r="AM39" s="124"/>
      <c r="AN39" s="77"/>
      <c r="AO39" s="94"/>
      <c r="AP39" s="95"/>
      <c r="AR39" s="341"/>
      <c r="AU39" s="567"/>
      <c r="AV39" s="333">
        <v>259752512203</v>
      </c>
      <c r="AW39" s="318" t="str">
        <f t="shared" si="0"/>
        <v>構造解析学演習</v>
      </c>
      <c r="AX39" s="328"/>
      <c r="AY39" s="329"/>
    </row>
    <row r="40" spans="1:51" ht="17.25" customHeight="1" x14ac:dyDescent="0.15">
      <c r="A40" s="593"/>
      <c r="B40" s="596"/>
      <c r="C40" s="224" t="s">
        <v>7</v>
      </c>
      <c r="D40" s="225" t="s">
        <v>20</v>
      </c>
      <c r="E40" s="255" t="s">
        <v>178</v>
      </c>
      <c r="F40" s="256">
        <v>1</v>
      </c>
      <c r="G40" s="262" t="s">
        <v>228</v>
      </c>
      <c r="H40" s="165"/>
      <c r="I40" s="117"/>
      <c r="J40" s="166"/>
      <c r="K40" s="119"/>
      <c r="L40" s="171"/>
      <c r="M40" s="117"/>
      <c r="N40" s="166"/>
      <c r="O40" s="117"/>
      <c r="P40" s="165"/>
      <c r="Q40" s="117"/>
      <c r="R40" s="166"/>
      <c r="S40" s="120"/>
      <c r="T40" s="165"/>
      <c r="U40" s="117"/>
      <c r="V40" s="166"/>
      <c r="W40" s="119"/>
      <c r="X40" s="196"/>
      <c r="Y40" s="122"/>
      <c r="Z40" s="197"/>
      <c r="AA40" s="124"/>
      <c r="AB40" s="198"/>
      <c r="AC40" s="122"/>
      <c r="AD40" s="197"/>
      <c r="AE40" s="122"/>
      <c r="AF40" s="196"/>
      <c r="AG40" s="122"/>
      <c r="AH40" s="197"/>
      <c r="AI40" s="150"/>
      <c r="AJ40" s="196"/>
      <c r="AK40" s="122"/>
      <c r="AL40" s="197"/>
      <c r="AM40" s="124"/>
      <c r="AN40" s="77"/>
      <c r="AO40" s="94"/>
      <c r="AP40" s="95"/>
      <c r="AR40" s="341"/>
      <c r="AU40" s="567"/>
      <c r="AV40" s="333">
        <v>259752512206</v>
      </c>
      <c r="AW40" s="318" t="str">
        <f t="shared" si="0"/>
        <v>コンクリート構造設計学演習</v>
      </c>
      <c r="AX40" s="328"/>
      <c r="AY40" s="329"/>
    </row>
    <row r="41" spans="1:51" ht="17.25" customHeight="1" thickBot="1" x14ac:dyDescent="0.2">
      <c r="A41" s="594"/>
      <c r="B41" s="597"/>
      <c r="C41" s="241"/>
      <c r="D41" s="242" t="s">
        <v>20</v>
      </c>
      <c r="E41" s="243" t="s">
        <v>179</v>
      </c>
      <c r="F41" s="244">
        <v>1</v>
      </c>
      <c r="G41" s="263" t="s">
        <v>257</v>
      </c>
      <c r="H41" s="185"/>
      <c r="I41" s="186"/>
      <c r="J41" s="187"/>
      <c r="K41" s="188"/>
      <c r="L41" s="189"/>
      <c r="M41" s="186"/>
      <c r="N41" s="187"/>
      <c r="O41" s="186"/>
      <c r="P41" s="202"/>
      <c r="Q41" s="203"/>
      <c r="R41" s="199"/>
      <c r="S41" s="152"/>
      <c r="T41" s="185"/>
      <c r="U41" s="186"/>
      <c r="V41" s="187"/>
      <c r="W41" s="188"/>
      <c r="X41" s="185"/>
      <c r="Y41" s="186"/>
      <c r="Z41" s="187"/>
      <c r="AA41" s="188"/>
      <c r="AB41" s="189"/>
      <c r="AC41" s="186"/>
      <c r="AD41" s="187"/>
      <c r="AE41" s="186"/>
      <c r="AF41" s="202"/>
      <c r="AG41" s="203"/>
      <c r="AH41" s="199"/>
      <c r="AI41" s="152"/>
      <c r="AJ41" s="185"/>
      <c r="AK41" s="186"/>
      <c r="AL41" s="187"/>
      <c r="AM41" s="188"/>
      <c r="AN41" s="71"/>
      <c r="AO41" s="96"/>
      <c r="AP41" s="97"/>
      <c r="AR41" s="341"/>
      <c r="AU41" s="568"/>
      <c r="AV41" s="334">
        <v>250152512202</v>
      </c>
      <c r="AW41" s="321" t="str">
        <f t="shared" si="0"/>
        <v>海洋物理環境学演習</v>
      </c>
      <c r="AX41" s="330"/>
      <c r="AY41" s="331"/>
    </row>
    <row r="42" spans="1:51" ht="17.25" customHeight="1" thickBot="1" x14ac:dyDescent="0.2">
      <c r="A42" s="514" t="s">
        <v>36</v>
      </c>
      <c r="B42" s="515"/>
      <c r="C42" s="515"/>
      <c r="D42" s="515"/>
      <c r="E42" s="515"/>
      <c r="F42" s="515"/>
      <c r="G42" s="515"/>
      <c r="H42" s="136"/>
      <c r="I42" s="137"/>
      <c r="J42" s="138"/>
      <c r="K42" s="137"/>
      <c r="L42" s="136"/>
      <c r="M42" s="137"/>
      <c r="N42" s="138"/>
      <c r="O42" s="181"/>
      <c r="P42" s="136"/>
      <c r="Q42" s="137"/>
      <c r="R42" s="138"/>
      <c r="S42" s="139"/>
      <c r="T42" s="180"/>
      <c r="U42" s="137"/>
      <c r="V42" s="138"/>
      <c r="W42" s="139"/>
      <c r="X42" s="136"/>
      <c r="Y42" s="137"/>
      <c r="Z42" s="138"/>
      <c r="AA42" s="137"/>
      <c r="AB42" s="136"/>
      <c r="AC42" s="137"/>
      <c r="AD42" s="138"/>
      <c r="AE42" s="181"/>
      <c r="AF42" s="136"/>
      <c r="AG42" s="137"/>
      <c r="AH42" s="138"/>
      <c r="AI42" s="139"/>
      <c r="AJ42" s="195"/>
      <c r="AK42" s="137"/>
      <c r="AL42" s="138"/>
      <c r="AM42" s="139"/>
      <c r="AN42" s="205">
        <f>SUM(H42,J42,L42,N42,P42,R42,T42,V42,X42,Z42,AB42,AD42,AF42,AH42,AJ42,AL42)</f>
        <v>0</v>
      </c>
      <c r="AO42" s="20">
        <v>5</v>
      </c>
      <c r="AP42" s="25">
        <f>SUM(I42,K42,M42,O42,Q42,S42,U42,W42,Y42,AA42,AC42,AE42,AG42,AI42,AK42,AM42)</f>
        <v>0</v>
      </c>
      <c r="AR42" s="341"/>
      <c r="AU42" s="11"/>
      <c r="AW42" s="21"/>
    </row>
    <row r="43" spans="1:51" s="17" customFormat="1" ht="17.25" customHeight="1" thickBot="1" x14ac:dyDescent="0.2">
      <c r="A43" s="16"/>
      <c r="B43" s="16"/>
      <c r="C43" s="7"/>
      <c r="D43" s="7"/>
      <c r="E43" s="18"/>
      <c r="F43" s="7"/>
      <c r="G43" s="19"/>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R43" s="335"/>
      <c r="AU43" s="312"/>
      <c r="AV43" s="310"/>
      <c r="AW43" s="21"/>
      <c r="AX43" s="325"/>
      <c r="AY43" s="325"/>
    </row>
    <row r="44" spans="1:51" ht="18.75" customHeight="1" x14ac:dyDescent="0.15">
      <c r="A44" s="583" t="s">
        <v>22</v>
      </c>
      <c r="B44" s="589" t="s">
        <v>23</v>
      </c>
      <c r="C44" s="215" t="s">
        <v>20</v>
      </c>
      <c r="D44" s="215" t="s">
        <v>7</v>
      </c>
      <c r="E44" s="215" t="s">
        <v>28</v>
      </c>
      <c r="F44" s="257">
        <v>2</v>
      </c>
      <c r="G44" s="271" t="s">
        <v>229</v>
      </c>
      <c r="H44" s="158"/>
      <c r="I44" s="111"/>
      <c r="J44" s="159"/>
      <c r="K44" s="114"/>
      <c r="L44" s="158"/>
      <c r="M44" s="111"/>
      <c r="N44" s="159"/>
      <c r="O44" s="113"/>
      <c r="P44" s="158"/>
      <c r="Q44" s="111"/>
      <c r="R44" s="159"/>
      <c r="S44" s="114"/>
      <c r="T44" s="158"/>
      <c r="U44" s="111"/>
      <c r="V44" s="159"/>
      <c r="W44" s="113"/>
      <c r="X44" s="158"/>
      <c r="Y44" s="111"/>
      <c r="Z44" s="159"/>
      <c r="AA44" s="114"/>
      <c r="AB44" s="158"/>
      <c r="AC44" s="111"/>
      <c r="AD44" s="159"/>
      <c r="AE44" s="113"/>
      <c r="AF44" s="158"/>
      <c r="AG44" s="111"/>
      <c r="AH44" s="159"/>
      <c r="AI44" s="114"/>
      <c r="AJ44" s="158"/>
      <c r="AK44" s="111"/>
      <c r="AL44" s="159"/>
      <c r="AM44" s="113"/>
      <c r="AN44" s="75"/>
      <c r="AO44" s="52"/>
      <c r="AP44" s="53"/>
      <c r="AR44" s="335"/>
      <c r="AU44" s="561" t="s">
        <v>23</v>
      </c>
      <c r="AV44" s="332">
        <v>250299110001</v>
      </c>
      <c r="AW44" s="319" t="str">
        <f t="shared" si="0"/>
        <v>地球科学基礎</v>
      </c>
      <c r="AX44" s="326"/>
      <c r="AY44" s="327"/>
    </row>
    <row r="45" spans="1:51" ht="18.75" customHeight="1" x14ac:dyDescent="0.15">
      <c r="A45" s="584"/>
      <c r="B45" s="590"/>
      <c r="C45" s="219" t="s">
        <v>7</v>
      </c>
      <c r="D45" s="225" t="s">
        <v>20</v>
      </c>
      <c r="E45" s="225" t="s">
        <v>180</v>
      </c>
      <c r="F45" s="224">
        <v>2</v>
      </c>
      <c r="G45" s="272" t="s">
        <v>158</v>
      </c>
      <c r="H45" s="165"/>
      <c r="I45" s="117"/>
      <c r="J45" s="166"/>
      <c r="K45" s="120"/>
      <c r="L45" s="165"/>
      <c r="M45" s="117"/>
      <c r="N45" s="166"/>
      <c r="O45" s="119"/>
      <c r="P45" s="165"/>
      <c r="Q45" s="117"/>
      <c r="R45" s="166"/>
      <c r="S45" s="120"/>
      <c r="T45" s="165"/>
      <c r="U45" s="117"/>
      <c r="V45" s="166"/>
      <c r="W45" s="119"/>
      <c r="X45" s="196"/>
      <c r="Y45" s="122"/>
      <c r="Z45" s="197"/>
      <c r="AA45" s="150"/>
      <c r="AB45" s="196"/>
      <c r="AC45" s="122"/>
      <c r="AD45" s="197"/>
      <c r="AE45" s="124"/>
      <c r="AF45" s="196"/>
      <c r="AG45" s="122"/>
      <c r="AH45" s="197"/>
      <c r="AI45" s="150"/>
      <c r="AJ45" s="196"/>
      <c r="AK45" s="122"/>
      <c r="AL45" s="197"/>
      <c r="AM45" s="124"/>
      <c r="AN45" s="77"/>
      <c r="AO45" s="55"/>
      <c r="AP45" s="56"/>
      <c r="AR45" s="335"/>
      <c r="AU45" s="567"/>
      <c r="AV45" s="333">
        <v>250152515101</v>
      </c>
      <c r="AW45" s="318" t="str">
        <f t="shared" si="0"/>
        <v>海洋コンクリート工学</v>
      </c>
      <c r="AX45" s="328"/>
      <c r="AY45" s="329"/>
    </row>
    <row r="46" spans="1:51" ht="18.75" customHeight="1" x14ac:dyDescent="0.15">
      <c r="A46" s="584"/>
      <c r="B46" s="590"/>
      <c r="C46" s="219" t="s">
        <v>7</v>
      </c>
      <c r="D46" s="225" t="s">
        <v>20</v>
      </c>
      <c r="E46" s="225" t="s">
        <v>230</v>
      </c>
      <c r="F46" s="224">
        <v>2</v>
      </c>
      <c r="G46" s="272" t="s">
        <v>214</v>
      </c>
      <c r="H46" s="165"/>
      <c r="I46" s="117"/>
      <c r="J46" s="166"/>
      <c r="K46" s="120"/>
      <c r="L46" s="165"/>
      <c r="M46" s="117"/>
      <c r="N46" s="166"/>
      <c r="O46" s="119"/>
      <c r="P46" s="165"/>
      <c r="Q46" s="117"/>
      <c r="R46" s="200"/>
      <c r="S46" s="120"/>
      <c r="T46" s="165"/>
      <c r="U46" s="117"/>
      <c r="V46" s="166"/>
      <c r="W46" s="119"/>
      <c r="X46" s="196"/>
      <c r="Y46" s="122"/>
      <c r="Z46" s="197"/>
      <c r="AA46" s="150"/>
      <c r="AB46" s="196"/>
      <c r="AC46" s="122"/>
      <c r="AD46" s="197"/>
      <c r="AE46" s="124"/>
      <c r="AF46" s="196"/>
      <c r="AG46" s="122"/>
      <c r="AH46" s="200"/>
      <c r="AI46" s="150"/>
      <c r="AJ46" s="196"/>
      <c r="AK46" s="122"/>
      <c r="AL46" s="197"/>
      <c r="AM46" s="124"/>
      <c r="AN46" s="77"/>
      <c r="AO46" s="94"/>
      <c r="AP46" s="95"/>
      <c r="AR46" s="342"/>
      <c r="AU46" s="567"/>
      <c r="AV46" s="333">
        <v>250152515103</v>
      </c>
      <c r="AW46" s="318" t="str">
        <f t="shared" si="0"/>
        <v>環  境   汚  染  制  御</v>
      </c>
      <c r="AX46" s="328"/>
      <c r="AY46" s="329"/>
    </row>
    <row r="47" spans="1:51" ht="18.75" customHeight="1" x14ac:dyDescent="0.15">
      <c r="A47" s="584"/>
      <c r="B47" s="590"/>
      <c r="C47" s="221" t="s">
        <v>7</v>
      </c>
      <c r="D47" s="217" t="s">
        <v>20</v>
      </c>
      <c r="E47" s="217" t="s">
        <v>181</v>
      </c>
      <c r="F47" s="221">
        <v>2</v>
      </c>
      <c r="G47" s="273" t="s">
        <v>231</v>
      </c>
      <c r="H47" s="165"/>
      <c r="I47" s="117"/>
      <c r="J47" s="166"/>
      <c r="K47" s="120"/>
      <c r="L47" s="165"/>
      <c r="M47" s="117"/>
      <c r="N47" s="166"/>
      <c r="O47" s="119"/>
      <c r="P47" s="201"/>
      <c r="Q47" s="117"/>
      <c r="R47" s="166"/>
      <c r="S47" s="120"/>
      <c r="T47" s="165"/>
      <c r="U47" s="117"/>
      <c r="V47" s="166"/>
      <c r="W47" s="119"/>
      <c r="X47" s="196"/>
      <c r="Y47" s="122"/>
      <c r="Z47" s="197"/>
      <c r="AA47" s="150"/>
      <c r="AB47" s="196"/>
      <c r="AC47" s="122"/>
      <c r="AD47" s="197"/>
      <c r="AE47" s="124"/>
      <c r="AF47" s="201"/>
      <c r="AG47" s="122"/>
      <c r="AH47" s="197"/>
      <c r="AI47" s="150"/>
      <c r="AJ47" s="196"/>
      <c r="AK47" s="122"/>
      <c r="AL47" s="197"/>
      <c r="AM47" s="124"/>
      <c r="AN47" s="77"/>
      <c r="AO47" s="94"/>
      <c r="AP47" s="95"/>
      <c r="AR47" s="335"/>
      <c r="AU47" s="567"/>
      <c r="AV47" s="333">
        <v>250152511104</v>
      </c>
      <c r="AW47" s="318" t="str">
        <f t="shared" si="0"/>
        <v>土木環境計画学</v>
      </c>
      <c r="AX47" s="328"/>
      <c r="AY47" s="329"/>
    </row>
    <row r="48" spans="1:51" ht="18.75" customHeight="1" x14ac:dyDescent="0.15">
      <c r="A48" s="584"/>
      <c r="B48" s="590"/>
      <c r="C48" s="264"/>
      <c r="D48" s="265" t="s">
        <v>20</v>
      </c>
      <c r="E48" s="265" t="s">
        <v>232</v>
      </c>
      <c r="F48" s="266">
        <v>2</v>
      </c>
      <c r="G48" s="274" t="s">
        <v>233</v>
      </c>
      <c r="H48" s="165"/>
      <c r="I48" s="117"/>
      <c r="J48" s="166"/>
      <c r="K48" s="120"/>
      <c r="L48" s="165"/>
      <c r="M48" s="117"/>
      <c r="N48" s="166"/>
      <c r="O48" s="119"/>
      <c r="P48" s="165"/>
      <c r="Q48" s="117"/>
      <c r="R48" s="166"/>
      <c r="S48" s="120"/>
      <c r="T48" s="165"/>
      <c r="U48" s="117"/>
      <c r="V48" s="166"/>
      <c r="W48" s="119"/>
      <c r="X48" s="196"/>
      <c r="Y48" s="122"/>
      <c r="Z48" s="197"/>
      <c r="AA48" s="150"/>
      <c r="AB48" s="196"/>
      <c r="AC48" s="122"/>
      <c r="AD48" s="197"/>
      <c r="AE48" s="124"/>
      <c r="AF48" s="196"/>
      <c r="AG48" s="122"/>
      <c r="AH48" s="197"/>
      <c r="AI48" s="150"/>
      <c r="AJ48" s="196"/>
      <c r="AK48" s="122"/>
      <c r="AL48" s="197"/>
      <c r="AM48" s="124"/>
      <c r="AN48" s="77"/>
      <c r="AO48" s="94"/>
      <c r="AP48" s="95"/>
      <c r="AR48" s="335"/>
      <c r="AU48" s="567"/>
      <c r="AV48" s="322">
        <v>251325000022</v>
      </c>
      <c r="AW48" s="318" t="str">
        <f t="shared" si="0"/>
        <v>流域保全工学</v>
      </c>
      <c r="AX48" s="328" t="s">
        <v>251</v>
      </c>
      <c r="AY48" s="329"/>
    </row>
    <row r="49" spans="1:51" ht="18.75" customHeight="1" x14ac:dyDescent="0.15">
      <c r="A49" s="584"/>
      <c r="B49" s="590"/>
      <c r="C49" s="234"/>
      <c r="D49" s="234" t="s">
        <v>20</v>
      </c>
      <c r="E49" s="234" t="s">
        <v>234</v>
      </c>
      <c r="F49" s="267">
        <v>2</v>
      </c>
      <c r="G49" s="275" t="s">
        <v>235</v>
      </c>
      <c r="H49" s="196"/>
      <c r="I49" s="122"/>
      <c r="J49" s="197"/>
      <c r="K49" s="150"/>
      <c r="L49" s="196"/>
      <c r="M49" s="122"/>
      <c r="N49" s="197"/>
      <c r="O49" s="124"/>
      <c r="P49" s="196"/>
      <c r="Q49" s="122"/>
      <c r="R49" s="197"/>
      <c r="S49" s="150"/>
      <c r="T49" s="196"/>
      <c r="U49" s="122"/>
      <c r="V49" s="197"/>
      <c r="W49" s="124"/>
      <c r="X49" s="196"/>
      <c r="Y49" s="122"/>
      <c r="Z49" s="197"/>
      <c r="AA49" s="150"/>
      <c r="AB49" s="196"/>
      <c r="AC49" s="122"/>
      <c r="AD49" s="197"/>
      <c r="AE49" s="124"/>
      <c r="AF49" s="196"/>
      <c r="AG49" s="122"/>
      <c r="AH49" s="197"/>
      <c r="AI49" s="150"/>
      <c r="AJ49" s="196"/>
      <c r="AK49" s="122"/>
      <c r="AL49" s="197"/>
      <c r="AM49" s="124"/>
      <c r="AN49" s="77"/>
      <c r="AO49" s="94"/>
      <c r="AP49" s="95"/>
      <c r="AR49" s="335"/>
      <c r="AU49" s="567"/>
      <c r="AV49" s="333">
        <v>250072500001</v>
      </c>
      <c r="AW49" s="318" t="str">
        <f t="shared" si="0"/>
        <v>耐　震　工　学</v>
      </c>
      <c r="AX49" s="328"/>
      <c r="AY49" s="329"/>
    </row>
    <row r="50" spans="1:51" ht="18.75" customHeight="1" x14ac:dyDescent="0.15">
      <c r="A50" s="584"/>
      <c r="B50" s="590"/>
      <c r="C50" s="219"/>
      <c r="D50" s="225" t="s">
        <v>20</v>
      </c>
      <c r="E50" s="225" t="s">
        <v>236</v>
      </c>
      <c r="F50" s="224">
        <v>2</v>
      </c>
      <c r="G50" s="274" t="s">
        <v>228</v>
      </c>
      <c r="H50" s="165"/>
      <c r="I50" s="117"/>
      <c r="J50" s="166"/>
      <c r="K50" s="120"/>
      <c r="L50" s="165"/>
      <c r="M50" s="117"/>
      <c r="N50" s="166"/>
      <c r="O50" s="119"/>
      <c r="P50" s="165"/>
      <c r="Q50" s="117"/>
      <c r="R50" s="166"/>
      <c r="S50" s="120"/>
      <c r="T50" s="165"/>
      <c r="U50" s="117"/>
      <c r="V50" s="166"/>
      <c r="W50" s="119"/>
      <c r="X50" s="196"/>
      <c r="Y50" s="206"/>
      <c r="Z50" s="197"/>
      <c r="AA50" s="150"/>
      <c r="AB50" s="196"/>
      <c r="AC50" s="122"/>
      <c r="AD50" s="197"/>
      <c r="AE50" s="124"/>
      <c r="AF50" s="196"/>
      <c r="AG50" s="122"/>
      <c r="AH50" s="197"/>
      <c r="AI50" s="150"/>
      <c r="AJ50" s="196"/>
      <c r="AK50" s="122"/>
      <c r="AL50" s="197"/>
      <c r="AM50" s="124"/>
      <c r="AN50" s="77"/>
      <c r="AO50" s="94"/>
      <c r="AP50" s="95"/>
      <c r="AR50" s="335"/>
      <c r="AU50" s="567"/>
      <c r="AV50" s="333">
        <v>259752515107</v>
      </c>
      <c r="AW50" s="318" t="str">
        <f t="shared" si="0"/>
        <v>合成構造システム工学</v>
      </c>
      <c r="AX50" s="328"/>
      <c r="AY50" s="329"/>
    </row>
    <row r="51" spans="1:51" ht="18.75" customHeight="1" thickBot="1" x14ac:dyDescent="0.2">
      <c r="A51" s="585"/>
      <c r="B51" s="591"/>
      <c r="C51" s="268" t="s">
        <v>7</v>
      </c>
      <c r="D51" s="269" t="s">
        <v>20</v>
      </c>
      <c r="E51" s="269" t="s">
        <v>182</v>
      </c>
      <c r="F51" s="270">
        <v>2</v>
      </c>
      <c r="G51" s="276" t="s">
        <v>237</v>
      </c>
      <c r="H51" s="185"/>
      <c r="I51" s="186"/>
      <c r="J51" s="187"/>
      <c r="K51" s="190"/>
      <c r="L51" s="185"/>
      <c r="M51" s="186"/>
      <c r="N51" s="187"/>
      <c r="O51" s="188"/>
      <c r="P51" s="185"/>
      <c r="Q51" s="186"/>
      <c r="R51" s="187"/>
      <c r="S51" s="190"/>
      <c r="T51" s="202"/>
      <c r="U51" s="203"/>
      <c r="V51" s="199"/>
      <c r="W51" s="204"/>
      <c r="X51" s="185"/>
      <c r="Y51" s="186"/>
      <c r="Z51" s="187"/>
      <c r="AA51" s="190"/>
      <c r="AB51" s="185"/>
      <c r="AC51" s="186"/>
      <c r="AD51" s="187"/>
      <c r="AE51" s="188"/>
      <c r="AF51" s="185"/>
      <c r="AG51" s="186"/>
      <c r="AH51" s="187"/>
      <c r="AI51" s="190"/>
      <c r="AJ51" s="202"/>
      <c r="AK51" s="203"/>
      <c r="AL51" s="199"/>
      <c r="AM51" s="204"/>
      <c r="AN51" s="71"/>
      <c r="AO51" s="96"/>
      <c r="AP51" s="97"/>
      <c r="AR51" s="335"/>
      <c r="AU51" s="568"/>
      <c r="AV51" s="334">
        <v>259752515109</v>
      </c>
      <c r="AW51" s="321" t="str">
        <f t="shared" si="0"/>
        <v>海洋建設システム工学</v>
      </c>
      <c r="AX51" s="330"/>
      <c r="AY51" s="331"/>
    </row>
    <row r="52" spans="1:51" ht="17.25" customHeight="1" thickBot="1" x14ac:dyDescent="0.2">
      <c r="A52" s="514" t="s">
        <v>36</v>
      </c>
      <c r="B52" s="515"/>
      <c r="C52" s="515"/>
      <c r="D52" s="515"/>
      <c r="E52" s="515"/>
      <c r="F52" s="515"/>
      <c r="G52" s="515"/>
      <c r="H52" s="136"/>
      <c r="I52" s="137"/>
      <c r="J52" s="138"/>
      <c r="K52" s="137"/>
      <c r="L52" s="136"/>
      <c r="M52" s="137"/>
      <c r="N52" s="138"/>
      <c r="O52" s="137"/>
      <c r="P52" s="136"/>
      <c r="Q52" s="137"/>
      <c r="R52" s="138"/>
      <c r="S52" s="181"/>
      <c r="T52" s="136"/>
      <c r="U52" s="137"/>
      <c r="V52" s="138"/>
      <c r="W52" s="139"/>
      <c r="X52" s="136"/>
      <c r="Y52" s="137"/>
      <c r="Z52" s="138"/>
      <c r="AA52" s="137"/>
      <c r="AB52" s="136"/>
      <c r="AC52" s="137"/>
      <c r="AD52" s="138"/>
      <c r="AE52" s="137"/>
      <c r="AF52" s="136"/>
      <c r="AG52" s="137"/>
      <c r="AH52" s="138"/>
      <c r="AI52" s="181"/>
      <c r="AJ52" s="136"/>
      <c r="AK52" s="137"/>
      <c r="AL52" s="138"/>
      <c r="AM52" s="139"/>
      <c r="AN52" s="205">
        <f>SUM(H52,J52,L52,N52,P52,R52,T52,V52,X52,Z52,AB52,AD52,AF52,AH52,AJ52,AL52)</f>
        <v>0</v>
      </c>
      <c r="AO52" s="20">
        <v>10</v>
      </c>
      <c r="AP52" s="25">
        <f>SUM(I52,K52,M52,O52,Q52,S52,U52,W52,Y52,AA52,AC52,AE52,AG52,AI52,AK52,AM52)</f>
        <v>0</v>
      </c>
      <c r="AR52" s="335"/>
      <c r="AU52" s="11"/>
      <c r="AW52" s="21"/>
    </row>
    <row r="53" spans="1:51" s="17" customFormat="1" ht="17.25" customHeight="1" thickBot="1" x14ac:dyDescent="0.2">
      <c r="A53" s="16"/>
      <c r="B53" s="16"/>
      <c r="C53" s="7"/>
      <c r="D53" s="7"/>
      <c r="E53" s="18"/>
      <c r="F53" s="7"/>
      <c r="G53" s="19"/>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R53" s="335"/>
      <c r="AU53" s="312"/>
      <c r="AV53" s="310"/>
      <c r="AW53" s="21"/>
      <c r="AX53" s="325"/>
      <c r="AY53" s="325"/>
    </row>
    <row r="54" spans="1:51" ht="15.75" customHeight="1" x14ac:dyDescent="0.15">
      <c r="A54" s="583" t="s">
        <v>24</v>
      </c>
      <c r="B54" s="589" t="s">
        <v>25</v>
      </c>
      <c r="C54" s="284" t="s">
        <v>20</v>
      </c>
      <c r="D54" s="215" t="s">
        <v>7</v>
      </c>
      <c r="E54" s="215" t="s">
        <v>238</v>
      </c>
      <c r="F54" s="214">
        <v>1</v>
      </c>
      <c r="G54" s="285" t="s">
        <v>239</v>
      </c>
      <c r="H54" s="158"/>
      <c r="I54" s="111"/>
      <c r="J54" s="159"/>
      <c r="K54" s="113"/>
      <c r="L54" s="164"/>
      <c r="M54" s="111"/>
      <c r="N54" s="159"/>
      <c r="O54" s="111"/>
      <c r="P54" s="158"/>
      <c r="Q54" s="111"/>
      <c r="R54" s="159"/>
      <c r="S54" s="114"/>
      <c r="T54" s="158"/>
      <c r="U54" s="111"/>
      <c r="V54" s="159"/>
      <c r="W54" s="113"/>
      <c r="X54" s="158"/>
      <c r="Y54" s="111"/>
      <c r="Z54" s="159"/>
      <c r="AA54" s="113"/>
      <c r="AB54" s="164"/>
      <c r="AC54" s="111"/>
      <c r="AD54" s="159"/>
      <c r="AE54" s="111"/>
      <c r="AF54" s="158"/>
      <c r="AG54" s="111"/>
      <c r="AH54" s="159"/>
      <c r="AI54" s="114"/>
      <c r="AJ54" s="158"/>
      <c r="AK54" s="111"/>
      <c r="AL54" s="159"/>
      <c r="AM54" s="113"/>
      <c r="AN54" s="75"/>
      <c r="AO54" s="52"/>
      <c r="AP54" s="53"/>
      <c r="AR54" s="335"/>
      <c r="AU54" s="561" t="s">
        <v>25</v>
      </c>
      <c r="AV54" s="332">
        <v>250122500005</v>
      </c>
      <c r="AW54" s="319" t="str">
        <f t="shared" si="0"/>
        <v>プログラミング演習</v>
      </c>
      <c r="AX54" s="326"/>
      <c r="AY54" s="327"/>
    </row>
    <row r="55" spans="1:51" ht="15.75" customHeight="1" x14ac:dyDescent="0.15">
      <c r="A55" s="584"/>
      <c r="B55" s="600"/>
      <c r="C55" s="277" t="s">
        <v>7</v>
      </c>
      <c r="D55" s="249" t="s">
        <v>20</v>
      </c>
      <c r="E55" s="249" t="s">
        <v>183</v>
      </c>
      <c r="F55" s="239">
        <v>1</v>
      </c>
      <c r="G55" s="260" t="s">
        <v>184</v>
      </c>
      <c r="H55" s="165"/>
      <c r="I55" s="117"/>
      <c r="J55" s="166"/>
      <c r="K55" s="119"/>
      <c r="L55" s="171"/>
      <c r="M55" s="117"/>
      <c r="N55" s="166"/>
      <c r="O55" s="117"/>
      <c r="P55" s="165"/>
      <c r="Q55" s="117"/>
      <c r="R55" s="166"/>
      <c r="S55" s="120"/>
      <c r="T55" s="165"/>
      <c r="U55" s="117"/>
      <c r="V55" s="166"/>
      <c r="W55" s="119"/>
      <c r="X55" s="196"/>
      <c r="Y55" s="122"/>
      <c r="Z55" s="197"/>
      <c r="AA55" s="124"/>
      <c r="AB55" s="198"/>
      <c r="AC55" s="122"/>
      <c r="AD55" s="197"/>
      <c r="AE55" s="122"/>
      <c r="AF55" s="196"/>
      <c r="AG55" s="122"/>
      <c r="AH55" s="197"/>
      <c r="AI55" s="150"/>
      <c r="AJ55" s="196"/>
      <c r="AK55" s="122"/>
      <c r="AL55" s="197"/>
      <c r="AM55" s="124"/>
      <c r="AN55" s="77"/>
      <c r="AO55" s="94"/>
      <c r="AP55" s="95"/>
      <c r="AR55" s="335"/>
      <c r="AU55" s="562"/>
      <c r="AV55" s="333">
        <v>259752514303</v>
      </c>
      <c r="AW55" s="318" t="str">
        <f t="shared" si="0"/>
        <v>海洋建設工学実験Ⅰ</v>
      </c>
      <c r="AX55" s="328"/>
      <c r="AY55" s="329"/>
    </row>
    <row r="56" spans="1:51" ht="15.75" customHeight="1" x14ac:dyDescent="0.15">
      <c r="A56" s="584"/>
      <c r="B56" s="600"/>
      <c r="C56" s="278" t="s">
        <v>7</v>
      </c>
      <c r="D56" s="253" t="s">
        <v>20</v>
      </c>
      <c r="E56" s="253" t="s">
        <v>185</v>
      </c>
      <c r="F56" s="252">
        <v>1</v>
      </c>
      <c r="G56" s="286" t="s">
        <v>258</v>
      </c>
      <c r="H56" s="165"/>
      <c r="I56" s="117"/>
      <c r="J56" s="166"/>
      <c r="K56" s="119"/>
      <c r="L56" s="171"/>
      <c r="M56" s="117"/>
      <c r="N56" s="166"/>
      <c r="O56" s="117"/>
      <c r="P56" s="165"/>
      <c r="Q56" s="117"/>
      <c r="R56" s="200"/>
      <c r="S56" s="120"/>
      <c r="T56" s="165"/>
      <c r="U56" s="117"/>
      <c r="V56" s="166"/>
      <c r="W56" s="119"/>
      <c r="X56" s="196"/>
      <c r="Y56" s="122"/>
      <c r="Z56" s="197"/>
      <c r="AA56" s="124"/>
      <c r="AB56" s="198"/>
      <c r="AC56" s="122"/>
      <c r="AD56" s="197"/>
      <c r="AE56" s="122"/>
      <c r="AF56" s="196"/>
      <c r="AG56" s="122"/>
      <c r="AH56" s="200"/>
      <c r="AI56" s="150"/>
      <c r="AJ56" s="196"/>
      <c r="AK56" s="122"/>
      <c r="AL56" s="197"/>
      <c r="AM56" s="124"/>
      <c r="AN56" s="77"/>
      <c r="AO56" s="94"/>
      <c r="AP56" s="95"/>
      <c r="AR56" s="342"/>
      <c r="AU56" s="562"/>
      <c r="AV56" s="333">
        <v>259752514301</v>
      </c>
      <c r="AW56" s="318" t="str">
        <f t="shared" si="0"/>
        <v>海洋建設工学実験Ⅲ</v>
      </c>
      <c r="AX56" s="328"/>
      <c r="AY56" s="329"/>
    </row>
    <row r="57" spans="1:51" ht="15.75" customHeight="1" x14ac:dyDescent="0.15">
      <c r="A57" s="584"/>
      <c r="B57" s="600"/>
      <c r="C57" s="280" t="s">
        <v>7</v>
      </c>
      <c r="D57" s="234" t="s">
        <v>20</v>
      </c>
      <c r="E57" s="234" t="s">
        <v>186</v>
      </c>
      <c r="F57" s="235">
        <v>1</v>
      </c>
      <c r="G57" s="287" t="s">
        <v>240</v>
      </c>
      <c r="H57" s="165"/>
      <c r="I57" s="117"/>
      <c r="J57" s="166"/>
      <c r="K57" s="119"/>
      <c r="L57" s="171"/>
      <c r="M57" s="117"/>
      <c r="N57" s="166"/>
      <c r="O57" s="117"/>
      <c r="P57" s="201"/>
      <c r="Q57" s="117"/>
      <c r="R57" s="166"/>
      <c r="S57" s="120"/>
      <c r="T57" s="165"/>
      <c r="U57" s="117"/>
      <c r="V57" s="166"/>
      <c r="W57" s="119"/>
      <c r="X57" s="196"/>
      <c r="Y57" s="122"/>
      <c r="Z57" s="197"/>
      <c r="AA57" s="124"/>
      <c r="AB57" s="198"/>
      <c r="AC57" s="122"/>
      <c r="AD57" s="197"/>
      <c r="AE57" s="122"/>
      <c r="AF57" s="201"/>
      <c r="AG57" s="122"/>
      <c r="AH57" s="197"/>
      <c r="AI57" s="150"/>
      <c r="AJ57" s="196"/>
      <c r="AK57" s="122"/>
      <c r="AL57" s="197"/>
      <c r="AM57" s="124"/>
      <c r="AN57" s="77"/>
      <c r="AO57" s="94"/>
      <c r="AP57" s="95"/>
      <c r="AR57" s="335"/>
      <c r="AU57" s="562"/>
      <c r="AV57" s="333">
        <v>259752514402</v>
      </c>
      <c r="AW57" s="318" t="str">
        <f t="shared" si="0"/>
        <v>海　岸　測　量　実　習</v>
      </c>
      <c r="AX57" s="328"/>
      <c r="AY57" s="329"/>
    </row>
    <row r="58" spans="1:51" ht="15.75" customHeight="1" x14ac:dyDescent="0.15">
      <c r="A58" s="584"/>
      <c r="B58" s="600"/>
      <c r="C58" s="281" t="s">
        <v>7</v>
      </c>
      <c r="D58" s="253" t="s">
        <v>20</v>
      </c>
      <c r="E58" s="253" t="s">
        <v>187</v>
      </c>
      <c r="F58" s="252">
        <v>1</v>
      </c>
      <c r="G58" s="286" t="s">
        <v>259</v>
      </c>
      <c r="H58" s="165"/>
      <c r="I58" s="117"/>
      <c r="J58" s="166"/>
      <c r="K58" s="119"/>
      <c r="L58" s="171"/>
      <c r="M58" s="117"/>
      <c r="N58" s="166"/>
      <c r="O58" s="117"/>
      <c r="P58" s="165"/>
      <c r="Q58" s="117"/>
      <c r="R58" s="166"/>
      <c r="S58" s="120"/>
      <c r="T58" s="165"/>
      <c r="U58" s="117"/>
      <c r="V58" s="166"/>
      <c r="W58" s="119"/>
      <c r="X58" s="196"/>
      <c r="Y58" s="122"/>
      <c r="Z58" s="197"/>
      <c r="AA58" s="124"/>
      <c r="AB58" s="198"/>
      <c r="AC58" s="122"/>
      <c r="AD58" s="197"/>
      <c r="AE58" s="122"/>
      <c r="AF58" s="196"/>
      <c r="AG58" s="122"/>
      <c r="AH58" s="197"/>
      <c r="AI58" s="150"/>
      <c r="AJ58" s="196"/>
      <c r="AK58" s="122"/>
      <c r="AL58" s="197"/>
      <c r="AM58" s="124"/>
      <c r="AN58" s="77"/>
      <c r="AO58" s="94"/>
      <c r="AP58" s="95"/>
      <c r="AR58" s="335"/>
      <c r="AU58" s="562"/>
      <c r="AV58" s="333">
        <v>259752514302</v>
      </c>
      <c r="AW58" s="318" t="str">
        <f t="shared" si="0"/>
        <v>海洋建設工学実験Ⅱ</v>
      </c>
      <c r="AX58" s="328"/>
      <c r="AY58" s="329"/>
    </row>
    <row r="59" spans="1:51" ht="15.75" customHeight="1" x14ac:dyDescent="0.15">
      <c r="A59" s="584"/>
      <c r="B59" s="600"/>
      <c r="C59" s="282" t="s">
        <v>7</v>
      </c>
      <c r="D59" s="217" t="s">
        <v>20</v>
      </c>
      <c r="E59" s="217" t="s">
        <v>188</v>
      </c>
      <c r="F59" s="221">
        <v>1</v>
      </c>
      <c r="G59" s="259" t="s">
        <v>7</v>
      </c>
      <c r="H59" s="165"/>
      <c r="I59" s="117"/>
      <c r="J59" s="166"/>
      <c r="K59" s="119"/>
      <c r="L59" s="171"/>
      <c r="M59" s="117"/>
      <c r="N59" s="166"/>
      <c r="O59" s="117"/>
      <c r="P59" s="165"/>
      <c r="Q59" s="117"/>
      <c r="R59" s="166"/>
      <c r="S59" s="120"/>
      <c r="T59" s="165"/>
      <c r="U59" s="117"/>
      <c r="V59" s="166"/>
      <c r="W59" s="119"/>
      <c r="X59" s="196"/>
      <c r="Y59" s="122"/>
      <c r="Z59" s="197"/>
      <c r="AA59" s="124"/>
      <c r="AB59" s="198"/>
      <c r="AC59" s="122"/>
      <c r="AD59" s="197"/>
      <c r="AE59" s="122"/>
      <c r="AF59" s="196"/>
      <c r="AG59" s="122"/>
      <c r="AH59" s="197"/>
      <c r="AI59" s="150"/>
      <c r="AJ59" s="196"/>
      <c r="AK59" s="122"/>
      <c r="AL59" s="197"/>
      <c r="AM59" s="124"/>
      <c r="AN59" s="77"/>
      <c r="AO59" s="94"/>
      <c r="AP59" s="95"/>
      <c r="AR59" s="335"/>
      <c r="AU59" s="562"/>
      <c r="AV59" s="333">
        <v>259752514401</v>
      </c>
      <c r="AW59" s="318" t="str">
        <f t="shared" si="0"/>
        <v>海洋土木学外実習</v>
      </c>
      <c r="AX59" s="328"/>
      <c r="AY59" s="329"/>
    </row>
    <row r="60" spans="1:51" ht="15.75" customHeight="1" thickBot="1" x14ac:dyDescent="0.2">
      <c r="A60" s="584"/>
      <c r="B60" s="601"/>
      <c r="C60" s="288" t="s">
        <v>7</v>
      </c>
      <c r="D60" s="289" t="s">
        <v>20</v>
      </c>
      <c r="E60" s="283" t="s">
        <v>189</v>
      </c>
      <c r="F60" s="290">
        <v>1</v>
      </c>
      <c r="G60" s="291" t="s">
        <v>260</v>
      </c>
      <c r="H60" s="165"/>
      <c r="I60" s="117"/>
      <c r="J60" s="166"/>
      <c r="K60" s="119"/>
      <c r="L60" s="171"/>
      <c r="M60" s="117"/>
      <c r="N60" s="166"/>
      <c r="O60" s="117"/>
      <c r="P60" s="165"/>
      <c r="Q60" s="117"/>
      <c r="R60" s="200"/>
      <c r="S60" s="120"/>
      <c r="T60" s="165"/>
      <c r="U60" s="117"/>
      <c r="V60" s="166"/>
      <c r="W60" s="119"/>
      <c r="X60" s="196"/>
      <c r="Y60" s="122"/>
      <c r="Z60" s="197"/>
      <c r="AA60" s="124"/>
      <c r="AB60" s="198"/>
      <c r="AC60" s="122"/>
      <c r="AD60" s="197"/>
      <c r="AE60" s="122"/>
      <c r="AF60" s="196"/>
      <c r="AG60" s="122"/>
      <c r="AH60" s="200"/>
      <c r="AI60" s="150"/>
      <c r="AJ60" s="196"/>
      <c r="AK60" s="122"/>
      <c r="AL60" s="197"/>
      <c r="AM60" s="124"/>
      <c r="AN60" s="77"/>
      <c r="AO60" s="94"/>
      <c r="AP60" s="95"/>
      <c r="AR60" s="335"/>
      <c r="AU60" s="563"/>
      <c r="AV60" s="334">
        <v>259752514304</v>
      </c>
      <c r="AW60" s="321" t="str">
        <f t="shared" si="0"/>
        <v>海　工　学　実　験</v>
      </c>
      <c r="AX60" s="330"/>
      <c r="AY60" s="331"/>
    </row>
    <row r="61" spans="1:51" ht="17.25" customHeight="1" thickBot="1" x14ac:dyDescent="0.2">
      <c r="A61" s="514" t="s">
        <v>36</v>
      </c>
      <c r="B61" s="515"/>
      <c r="C61" s="515"/>
      <c r="D61" s="515"/>
      <c r="E61" s="515"/>
      <c r="F61" s="515"/>
      <c r="G61" s="515"/>
      <c r="H61" s="136"/>
      <c r="I61" s="137"/>
      <c r="J61" s="138"/>
      <c r="K61" s="137"/>
      <c r="L61" s="136"/>
      <c r="M61" s="137"/>
      <c r="N61" s="138"/>
      <c r="O61" s="137"/>
      <c r="P61" s="136"/>
      <c r="Q61" s="137"/>
      <c r="R61" s="138"/>
      <c r="S61" s="181"/>
      <c r="T61" s="136"/>
      <c r="U61" s="137"/>
      <c r="V61" s="138"/>
      <c r="W61" s="139"/>
      <c r="X61" s="136"/>
      <c r="Y61" s="137"/>
      <c r="Z61" s="138"/>
      <c r="AA61" s="137"/>
      <c r="AB61" s="136"/>
      <c r="AC61" s="137"/>
      <c r="AD61" s="138"/>
      <c r="AE61" s="137"/>
      <c r="AF61" s="136"/>
      <c r="AG61" s="137"/>
      <c r="AH61" s="138"/>
      <c r="AI61" s="181"/>
      <c r="AJ61" s="136"/>
      <c r="AK61" s="137"/>
      <c r="AL61" s="138"/>
      <c r="AM61" s="139"/>
      <c r="AN61" s="205">
        <f>SUM(H61,J61,L61,N61,P61,R61,T61,V61,X61,Z61,AB61,AD61,AF61,AH61,AJ61,AL61)</f>
        <v>0</v>
      </c>
      <c r="AO61" s="20">
        <v>4</v>
      </c>
      <c r="AP61" s="25">
        <f>SUM(I61,K61,M61,O61,Q61,S61,U61,W61,Y61,AA61,AC61,AE61,AG61,AI61,AK61,AM61)</f>
        <v>0</v>
      </c>
      <c r="AR61" s="335"/>
      <c r="AU61" s="11"/>
      <c r="AW61" s="21"/>
    </row>
    <row r="62" spans="1:51" s="17" customFormat="1" ht="17.25" customHeight="1" thickBot="1" x14ac:dyDescent="0.2">
      <c r="A62" s="16"/>
      <c r="B62" s="16"/>
      <c r="C62" s="7"/>
      <c r="D62" s="7"/>
      <c r="E62" s="18"/>
      <c r="F62" s="7"/>
      <c r="G62" s="19"/>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R62" s="335"/>
      <c r="AU62" s="312"/>
      <c r="AV62" s="310"/>
      <c r="AW62" s="21"/>
      <c r="AX62" s="325"/>
      <c r="AY62" s="325"/>
    </row>
    <row r="63" spans="1:51" ht="17.25" customHeight="1" x14ac:dyDescent="0.15">
      <c r="A63" s="583" t="s">
        <v>26</v>
      </c>
      <c r="B63" s="595" t="s">
        <v>190</v>
      </c>
      <c r="C63" s="292" t="s">
        <v>20</v>
      </c>
      <c r="D63" s="293" t="s">
        <v>7</v>
      </c>
      <c r="E63" s="294" t="s">
        <v>27</v>
      </c>
      <c r="F63" s="295">
        <v>2</v>
      </c>
      <c r="G63" s="296" t="s">
        <v>261</v>
      </c>
      <c r="H63" s="158"/>
      <c r="I63" s="111"/>
      <c r="J63" s="159"/>
      <c r="K63" s="113"/>
      <c r="L63" s="158"/>
      <c r="M63" s="111"/>
      <c r="N63" s="159"/>
      <c r="O63" s="113"/>
      <c r="P63" s="158"/>
      <c r="Q63" s="111"/>
      <c r="R63" s="159"/>
      <c r="S63" s="113"/>
      <c r="T63" s="158"/>
      <c r="U63" s="111"/>
      <c r="V63" s="159"/>
      <c r="W63" s="113"/>
      <c r="X63" s="158"/>
      <c r="Y63" s="111"/>
      <c r="Z63" s="159"/>
      <c r="AA63" s="113"/>
      <c r="AB63" s="158"/>
      <c r="AC63" s="111"/>
      <c r="AD63" s="159"/>
      <c r="AE63" s="113"/>
      <c r="AF63" s="158"/>
      <c r="AG63" s="111"/>
      <c r="AH63" s="159"/>
      <c r="AI63" s="113"/>
      <c r="AJ63" s="158"/>
      <c r="AK63" s="111"/>
      <c r="AL63" s="159"/>
      <c r="AM63" s="113"/>
      <c r="AN63" s="75"/>
      <c r="AO63" s="52"/>
      <c r="AP63" s="53"/>
      <c r="AR63" s="335"/>
      <c r="AU63" s="561" t="s">
        <v>190</v>
      </c>
      <c r="AV63" s="332">
        <v>250099110002</v>
      </c>
      <c r="AW63" s="319" t="str">
        <f t="shared" si="0"/>
        <v>化学基礎</v>
      </c>
      <c r="AX63" s="326"/>
      <c r="AY63" s="327"/>
    </row>
    <row r="64" spans="1:51" ht="17.25" customHeight="1" x14ac:dyDescent="0.15">
      <c r="A64" s="584"/>
      <c r="B64" s="602"/>
      <c r="C64" s="249" t="s">
        <v>20</v>
      </c>
      <c r="D64" s="249" t="s">
        <v>7</v>
      </c>
      <c r="E64" s="249" t="s">
        <v>191</v>
      </c>
      <c r="F64" s="250">
        <v>2</v>
      </c>
      <c r="G64" s="251" t="s">
        <v>241</v>
      </c>
      <c r="H64" s="165"/>
      <c r="I64" s="117"/>
      <c r="J64" s="166"/>
      <c r="K64" s="119"/>
      <c r="L64" s="165"/>
      <c r="M64" s="117"/>
      <c r="N64" s="166"/>
      <c r="O64" s="119"/>
      <c r="P64" s="165"/>
      <c r="Q64" s="117"/>
      <c r="R64" s="166"/>
      <c r="S64" s="119"/>
      <c r="T64" s="165"/>
      <c r="U64" s="117"/>
      <c r="V64" s="166"/>
      <c r="W64" s="119"/>
      <c r="X64" s="196"/>
      <c r="Y64" s="122"/>
      <c r="Z64" s="197"/>
      <c r="AA64" s="124"/>
      <c r="AB64" s="196"/>
      <c r="AC64" s="122"/>
      <c r="AD64" s="197"/>
      <c r="AE64" s="124"/>
      <c r="AF64" s="196"/>
      <c r="AG64" s="122"/>
      <c r="AH64" s="197"/>
      <c r="AI64" s="124"/>
      <c r="AJ64" s="196"/>
      <c r="AK64" s="122"/>
      <c r="AL64" s="197"/>
      <c r="AM64" s="124"/>
      <c r="AN64" s="77"/>
      <c r="AO64" s="94"/>
      <c r="AP64" s="95"/>
      <c r="AR64" s="335"/>
      <c r="AU64" s="562"/>
      <c r="AV64" s="333">
        <v>259742513104</v>
      </c>
      <c r="AW64" s="318" t="str">
        <f t="shared" si="0"/>
        <v>情報システム</v>
      </c>
      <c r="AX64" s="328"/>
      <c r="AY64" s="329"/>
    </row>
    <row r="65" spans="1:51" ht="17.25" customHeight="1" x14ac:dyDescent="0.15">
      <c r="A65" s="584"/>
      <c r="B65" s="602"/>
      <c r="C65" s="252" t="s">
        <v>20</v>
      </c>
      <c r="D65" s="297" t="s">
        <v>7</v>
      </c>
      <c r="E65" s="253" t="s">
        <v>192</v>
      </c>
      <c r="F65" s="254">
        <v>2</v>
      </c>
      <c r="G65" s="279" t="s">
        <v>242</v>
      </c>
      <c r="H65" s="165"/>
      <c r="I65" s="117"/>
      <c r="J65" s="166"/>
      <c r="K65" s="119"/>
      <c r="L65" s="165"/>
      <c r="M65" s="117"/>
      <c r="N65" s="166"/>
      <c r="O65" s="119"/>
      <c r="P65" s="165"/>
      <c r="Q65" s="117"/>
      <c r="R65" s="200"/>
      <c r="S65" s="119"/>
      <c r="T65" s="165"/>
      <c r="U65" s="117"/>
      <c r="V65" s="166"/>
      <c r="W65" s="119"/>
      <c r="X65" s="196"/>
      <c r="Y65" s="122"/>
      <c r="Z65" s="197"/>
      <c r="AA65" s="124"/>
      <c r="AB65" s="196"/>
      <c r="AC65" s="122"/>
      <c r="AD65" s="197"/>
      <c r="AE65" s="124"/>
      <c r="AF65" s="196"/>
      <c r="AG65" s="122"/>
      <c r="AH65" s="200"/>
      <c r="AI65" s="124"/>
      <c r="AJ65" s="196"/>
      <c r="AK65" s="122"/>
      <c r="AL65" s="197"/>
      <c r="AM65" s="124"/>
      <c r="AN65" s="77"/>
      <c r="AO65" s="94"/>
      <c r="AP65" s="95"/>
      <c r="AR65" s="342"/>
      <c r="AU65" s="562"/>
      <c r="AV65" s="333">
        <v>259752514102</v>
      </c>
      <c r="AW65" s="318" t="str">
        <f t="shared" si="0"/>
        <v>数　　値　　解　　析</v>
      </c>
      <c r="AX65" s="328"/>
      <c r="AY65" s="329"/>
    </row>
    <row r="66" spans="1:51" ht="17.25" customHeight="1" x14ac:dyDescent="0.15">
      <c r="A66" s="584"/>
      <c r="B66" s="602"/>
      <c r="C66" s="225" t="s">
        <v>20</v>
      </c>
      <c r="D66" s="225" t="s">
        <v>7</v>
      </c>
      <c r="E66" s="225" t="s">
        <v>30</v>
      </c>
      <c r="F66" s="224">
        <v>2</v>
      </c>
      <c r="G66" s="298" t="s">
        <v>243</v>
      </c>
      <c r="H66" s="165"/>
      <c r="I66" s="117"/>
      <c r="J66" s="166"/>
      <c r="K66" s="119"/>
      <c r="L66" s="165"/>
      <c r="M66" s="117"/>
      <c r="N66" s="166"/>
      <c r="O66" s="119"/>
      <c r="P66" s="201"/>
      <c r="Q66" s="117"/>
      <c r="R66" s="166"/>
      <c r="S66" s="119"/>
      <c r="T66" s="165"/>
      <c r="U66" s="117"/>
      <c r="V66" s="166"/>
      <c r="W66" s="119"/>
      <c r="X66" s="196"/>
      <c r="Y66" s="122"/>
      <c r="Z66" s="197"/>
      <c r="AA66" s="124"/>
      <c r="AB66" s="196"/>
      <c r="AC66" s="122"/>
      <c r="AD66" s="197"/>
      <c r="AE66" s="124"/>
      <c r="AF66" s="201"/>
      <c r="AG66" s="122"/>
      <c r="AH66" s="197"/>
      <c r="AI66" s="124"/>
      <c r="AJ66" s="196"/>
      <c r="AK66" s="122"/>
      <c r="AL66" s="197"/>
      <c r="AM66" s="124"/>
      <c r="AN66" s="77"/>
      <c r="AO66" s="94"/>
      <c r="AP66" s="95"/>
      <c r="AR66" s="335"/>
      <c r="AU66" s="562"/>
      <c r="AV66" s="333">
        <v>250299200001</v>
      </c>
      <c r="AW66" s="318" t="str">
        <f t="shared" si="0"/>
        <v>生　産　工　学　論</v>
      </c>
      <c r="AX66" s="328"/>
      <c r="AY66" s="329"/>
    </row>
    <row r="67" spans="1:51" ht="17.25" customHeight="1" x14ac:dyDescent="0.15">
      <c r="A67" s="584"/>
      <c r="B67" s="602"/>
      <c r="C67" s="225" t="s">
        <v>20</v>
      </c>
      <c r="D67" s="225" t="s">
        <v>7</v>
      </c>
      <c r="E67" s="225" t="s">
        <v>31</v>
      </c>
      <c r="F67" s="224">
        <v>2</v>
      </c>
      <c r="G67" s="299" t="s">
        <v>244</v>
      </c>
      <c r="H67" s="165"/>
      <c r="I67" s="117"/>
      <c r="J67" s="166"/>
      <c r="K67" s="119"/>
      <c r="L67" s="165"/>
      <c r="M67" s="117"/>
      <c r="N67" s="166"/>
      <c r="O67" s="119"/>
      <c r="P67" s="165"/>
      <c r="Q67" s="117"/>
      <c r="R67" s="166"/>
      <c r="S67" s="119"/>
      <c r="T67" s="165"/>
      <c r="U67" s="117"/>
      <c r="V67" s="166"/>
      <c r="W67" s="119"/>
      <c r="X67" s="196"/>
      <c r="Y67" s="122"/>
      <c r="Z67" s="197"/>
      <c r="AA67" s="124"/>
      <c r="AB67" s="196"/>
      <c r="AC67" s="122"/>
      <c r="AD67" s="197"/>
      <c r="AE67" s="124"/>
      <c r="AF67" s="196"/>
      <c r="AG67" s="122"/>
      <c r="AH67" s="197"/>
      <c r="AI67" s="124"/>
      <c r="AJ67" s="196"/>
      <c r="AK67" s="122"/>
      <c r="AL67" s="197"/>
      <c r="AM67" s="124"/>
      <c r="AN67" s="77"/>
      <c r="AO67" s="94"/>
      <c r="AP67" s="95"/>
      <c r="AR67" s="335"/>
      <c r="AU67" s="562"/>
      <c r="AV67" s="333">
        <v>250228100002</v>
      </c>
      <c r="AW67" s="318" t="str">
        <f t="shared" si="0"/>
        <v>エレクトロニクス論</v>
      </c>
      <c r="AX67" s="328"/>
      <c r="AY67" s="329"/>
    </row>
    <row r="68" spans="1:51" ht="17.25" customHeight="1" x14ac:dyDescent="0.15">
      <c r="A68" s="584"/>
      <c r="B68" s="602"/>
      <c r="C68" s="219"/>
      <c r="D68" s="225" t="s">
        <v>20</v>
      </c>
      <c r="E68" s="225" t="s">
        <v>29</v>
      </c>
      <c r="F68" s="224">
        <v>2</v>
      </c>
      <c r="G68" s="300" t="s">
        <v>262</v>
      </c>
      <c r="H68" s="165"/>
      <c r="I68" s="117"/>
      <c r="J68" s="166"/>
      <c r="K68" s="119"/>
      <c r="L68" s="165"/>
      <c r="M68" s="117"/>
      <c r="N68" s="166"/>
      <c r="O68" s="119"/>
      <c r="P68" s="165"/>
      <c r="Q68" s="117"/>
      <c r="R68" s="166"/>
      <c r="S68" s="119"/>
      <c r="T68" s="165"/>
      <c r="U68" s="117"/>
      <c r="V68" s="166"/>
      <c r="W68" s="119"/>
      <c r="X68" s="196"/>
      <c r="Y68" s="122"/>
      <c r="Z68" s="197"/>
      <c r="AA68" s="124"/>
      <c r="AB68" s="196"/>
      <c r="AC68" s="122"/>
      <c r="AD68" s="197"/>
      <c r="AE68" s="124"/>
      <c r="AF68" s="196"/>
      <c r="AG68" s="122"/>
      <c r="AH68" s="197"/>
      <c r="AI68" s="124"/>
      <c r="AJ68" s="196"/>
      <c r="AK68" s="122"/>
      <c r="AL68" s="197"/>
      <c r="AM68" s="124"/>
      <c r="AN68" s="77"/>
      <c r="AO68" s="94"/>
      <c r="AP68" s="95"/>
      <c r="AR68" s="335"/>
      <c r="AU68" s="562"/>
      <c r="AV68" s="333">
        <v>250042099101</v>
      </c>
      <c r="AW68" s="318" t="str">
        <f t="shared" si="0"/>
        <v>原子力・放射線と環境</v>
      </c>
      <c r="AX68" s="328"/>
      <c r="AY68" s="329"/>
    </row>
    <row r="69" spans="1:51" ht="17.25" customHeight="1" x14ac:dyDescent="0.15">
      <c r="A69" s="584"/>
      <c r="B69" s="602"/>
      <c r="C69" s="217" t="s">
        <v>20</v>
      </c>
      <c r="D69" s="217" t="s">
        <v>7</v>
      </c>
      <c r="E69" s="217" t="s">
        <v>245</v>
      </c>
      <c r="F69" s="301">
        <v>2</v>
      </c>
      <c r="G69" s="302"/>
      <c r="H69" s="165"/>
      <c r="I69" s="117"/>
      <c r="J69" s="166"/>
      <c r="K69" s="119"/>
      <c r="L69" s="165"/>
      <c r="M69" s="117"/>
      <c r="N69" s="166"/>
      <c r="O69" s="119"/>
      <c r="P69" s="165"/>
      <c r="Q69" s="117"/>
      <c r="R69" s="200"/>
      <c r="S69" s="119"/>
      <c r="T69" s="165"/>
      <c r="U69" s="117"/>
      <c r="V69" s="166"/>
      <c r="W69" s="119"/>
      <c r="X69" s="196"/>
      <c r="Y69" s="122"/>
      <c r="Z69" s="197"/>
      <c r="AA69" s="124"/>
      <c r="AB69" s="196"/>
      <c r="AC69" s="122"/>
      <c r="AD69" s="197"/>
      <c r="AE69" s="124"/>
      <c r="AF69" s="196"/>
      <c r="AG69" s="122"/>
      <c r="AH69" s="200"/>
      <c r="AI69" s="124"/>
      <c r="AJ69" s="196"/>
      <c r="AK69" s="122"/>
      <c r="AL69" s="197"/>
      <c r="AM69" s="124"/>
      <c r="AN69" s="77"/>
      <c r="AO69" s="94"/>
      <c r="AP69" s="95"/>
      <c r="AR69" s="335"/>
      <c r="AU69" s="562"/>
      <c r="AV69" s="333">
        <v>250228100005</v>
      </c>
      <c r="AW69" s="318" t="str">
        <f t="shared" si="0"/>
        <v>材　料　科　学　論</v>
      </c>
      <c r="AX69" s="328"/>
      <c r="AY69" s="329"/>
    </row>
    <row r="70" spans="1:51" ht="17.25" customHeight="1" x14ac:dyDescent="0.15">
      <c r="A70" s="584"/>
      <c r="B70" s="602"/>
      <c r="C70" s="225" t="s">
        <v>20</v>
      </c>
      <c r="D70" s="225" t="s">
        <v>7</v>
      </c>
      <c r="E70" s="225" t="s">
        <v>32</v>
      </c>
      <c r="F70" s="303">
        <v>2</v>
      </c>
      <c r="G70" s="304" t="s">
        <v>246</v>
      </c>
      <c r="H70" s="165"/>
      <c r="I70" s="117"/>
      <c r="J70" s="166"/>
      <c r="K70" s="119"/>
      <c r="L70" s="165"/>
      <c r="M70" s="117"/>
      <c r="N70" s="166"/>
      <c r="O70" s="119"/>
      <c r="P70" s="201"/>
      <c r="Q70" s="117"/>
      <c r="R70" s="166"/>
      <c r="S70" s="119"/>
      <c r="T70" s="165"/>
      <c r="U70" s="117"/>
      <c r="V70" s="166"/>
      <c r="W70" s="119"/>
      <c r="X70" s="196"/>
      <c r="Y70" s="122"/>
      <c r="Z70" s="197"/>
      <c r="AA70" s="124"/>
      <c r="AB70" s="196"/>
      <c r="AC70" s="122"/>
      <c r="AD70" s="197"/>
      <c r="AE70" s="124"/>
      <c r="AF70" s="201"/>
      <c r="AG70" s="122"/>
      <c r="AH70" s="197"/>
      <c r="AI70" s="124"/>
      <c r="AJ70" s="196"/>
      <c r="AK70" s="122"/>
      <c r="AL70" s="197"/>
      <c r="AM70" s="124"/>
      <c r="AN70" s="77"/>
      <c r="AO70" s="94"/>
      <c r="AP70" s="95"/>
      <c r="AR70" s="335"/>
      <c r="AU70" s="562"/>
      <c r="AV70" s="313">
        <v>250228100006</v>
      </c>
      <c r="AW70" s="318" t="str">
        <f t="shared" si="0"/>
        <v>科　学　技　術　論</v>
      </c>
      <c r="AX70" s="328"/>
      <c r="AY70" s="329"/>
    </row>
    <row r="71" spans="1:51" ht="17.25" customHeight="1" x14ac:dyDescent="0.15">
      <c r="A71" s="584"/>
      <c r="B71" s="602"/>
      <c r="C71" s="217" t="s">
        <v>20</v>
      </c>
      <c r="D71" s="217" t="s">
        <v>7</v>
      </c>
      <c r="E71" s="217" t="s">
        <v>34</v>
      </c>
      <c r="F71" s="305">
        <v>2</v>
      </c>
      <c r="G71" s="304" t="s">
        <v>247</v>
      </c>
      <c r="H71" s="165"/>
      <c r="I71" s="117"/>
      <c r="J71" s="166"/>
      <c r="K71" s="119"/>
      <c r="L71" s="165"/>
      <c r="M71" s="117"/>
      <c r="N71" s="166"/>
      <c r="O71" s="119"/>
      <c r="P71" s="165"/>
      <c r="Q71" s="117"/>
      <c r="R71" s="166"/>
      <c r="S71" s="119"/>
      <c r="T71" s="165"/>
      <c r="U71" s="117"/>
      <c r="V71" s="166"/>
      <c r="W71" s="119"/>
      <c r="X71" s="196"/>
      <c r="Y71" s="122"/>
      <c r="Z71" s="197"/>
      <c r="AA71" s="124"/>
      <c r="AB71" s="196"/>
      <c r="AC71" s="122"/>
      <c r="AD71" s="197"/>
      <c r="AE71" s="124"/>
      <c r="AF71" s="196"/>
      <c r="AG71" s="122"/>
      <c r="AH71" s="197"/>
      <c r="AI71" s="124"/>
      <c r="AJ71" s="196"/>
      <c r="AK71" s="122"/>
      <c r="AL71" s="197"/>
      <c r="AM71" s="124"/>
      <c r="AN71" s="77"/>
      <c r="AO71" s="94"/>
      <c r="AP71" s="95"/>
      <c r="AR71" s="335"/>
      <c r="AU71" s="562"/>
      <c r="AV71" s="333">
        <v>250228100003</v>
      </c>
      <c r="AW71" s="318" t="str">
        <f t="shared" si="0"/>
        <v>エネルギー工学論</v>
      </c>
      <c r="AX71" s="328"/>
      <c r="AY71" s="329"/>
    </row>
    <row r="72" spans="1:51" ht="17.25" customHeight="1" thickBot="1" x14ac:dyDescent="0.2">
      <c r="A72" s="584"/>
      <c r="B72" s="603"/>
      <c r="C72" s="217" t="s">
        <v>20</v>
      </c>
      <c r="D72" s="217" t="s">
        <v>7</v>
      </c>
      <c r="E72" s="217" t="s">
        <v>33</v>
      </c>
      <c r="F72" s="306">
        <v>2</v>
      </c>
      <c r="G72" s="307"/>
      <c r="H72" s="165"/>
      <c r="I72" s="117"/>
      <c r="J72" s="166"/>
      <c r="K72" s="119"/>
      <c r="L72" s="165"/>
      <c r="M72" s="117"/>
      <c r="N72" s="166"/>
      <c r="O72" s="119"/>
      <c r="P72" s="165"/>
      <c r="Q72" s="117"/>
      <c r="R72" s="166"/>
      <c r="S72" s="119"/>
      <c r="T72" s="165"/>
      <c r="U72" s="117"/>
      <c r="V72" s="166"/>
      <c r="W72" s="119"/>
      <c r="X72" s="196"/>
      <c r="Y72" s="122"/>
      <c r="Z72" s="197"/>
      <c r="AA72" s="124"/>
      <c r="AB72" s="196"/>
      <c r="AC72" s="122"/>
      <c r="AD72" s="197"/>
      <c r="AE72" s="124"/>
      <c r="AF72" s="196"/>
      <c r="AG72" s="122"/>
      <c r="AH72" s="197"/>
      <c r="AI72" s="124"/>
      <c r="AJ72" s="196"/>
      <c r="AK72" s="122"/>
      <c r="AL72" s="197"/>
      <c r="AM72" s="124"/>
      <c r="AN72" s="77"/>
      <c r="AO72" s="94"/>
      <c r="AP72" s="95"/>
      <c r="AR72" s="335"/>
      <c r="AU72" s="563"/>
      <c r="AV72" s="334">
        <v>250228100004</v>
      </c>
      <c r="AW72" s="321" t="str">
        <f t="shared" ref="AW72" si="1">E72</f>
        <v>環境工学論</v>
      </c>
      <c r="AX72" s="330"/>
      <c r="AY72" s="331"/>
    </row>
    <row r="73" spans="1:51" ht="17.25" customHeight="1" thickBot="1" x14ac:dyDescent="0.2">
      <c r="A73" s="514" t="s">
        <v>36</v>
      </c>
      <c r="B73" s="515"/>
      <c r="C73" s="515"/>
      <c r="D73" s="515"/>
      <c r="E73" s="515"/>
      <c r="F73" s="515"/>
      <c r="G73" s="515"/>
      <c r="H73" s="136"/>
      <c r="I73" s="137"/>
      <c r="J73" s="138"/>
      <c r="K73" s="137"/>
      <c r="L73" s="136"/>
      <c r="M73" s="137"/>
      <c r="N73" s="138"/>
      <c r="O73" s="137"/>
      <c r="P73" s="136"/>
      <c r="Q73" s="137"/>
      <c r="R73" s="138"/>
      <c r="S73" s="181"/>
      <c r="T73" s="136"/>
      <c r="U73" s="137"/>
      <c r="V73" s="138"/>
      <c r="W73" s="139"/>
      <c r="X73" s="136"/>
      <c r="Y73" s="137"/>
      <c r="Z73" s="138"/>
      <c r="AA73" s="137"/>
      <c r="AB73" s="136"/>
      <c r="AC73" s="137"/>
      <c r="AD73" s="138"/>
      <c r="AE73" s="137"/>
      <c r="AF73" s="136"/>
      <c r="AG73" s="137"/>
      <c r="AH73" s="138"/>
      <c r="AI73" s="181"/>
      <c r="AJ73" s="136"/>
      <c r="AK73" s="137"/>
      <c r="AL73" s="138"/>
      <c r="AM73" s="139"/>
      <c r="AN73" s="205">
        <f>SUM(H73,J73,L73,N73,P73,R73,T73,V73,X73,Z73,AB73,AD73,AF73,AH73,AJ73,AL73)</f>
        <v>0</v>
      </c>
      <c r="AO73" s="20">
        <v>4</v>
      </c>
      <c r="AP73" s="25">
        <f>SUM(I73,K73,M73,O73,Q73,S73,U73,W73,Y73,AA73,AC73,AE73,AG73,AI73,AK73,AM73)</f>
        <v>0</v>
      </c>
      <c r="AR73" s="335"/>
      <c r="AU73" s="11"/>
      <c r="AW73" s="21"/>
    </row>
    <row r="74" spans="1:51" s="17" customFormat="1" ht="17.25" customHeight="1" thickBot="1" x14ac:dyDescent="0.2">
      <c r="A74" s="16"/>
      <c r="B74" s="16"/>
      <c r="C74" s="7"/>
      <c r="D74" s="7"/>
      <c r="E74" s="18"/>
      <c r="F74" s="7"/>
      <c r="G74" s="19"/>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R74" s="335"/>
      <c r="AU74" s="312"/>
      <c r="AV74" s="310"/>
      <c r="AW74" s="21"/>
      <c r="AX74" s="325"/>
      <c r="AY74" s="325"/>
    </row>
    <row r="75" spans="1:51" ht="17.25" customHeight="1" thickBot="1" x14ac:dyDescent="0.2">
      <c r="A75" s="514" t="s">
        <v>121</v>
      </c>
      <c r="B75" s="515"/>
      <c r="C75" s="515"/>
      <c r="D75" s="515"/>
      <c r="E75" s="515"/>
      <c r="F75" s="515"/>
      <c r="G75" s="515"/>
      <c r="H75" s="108">
        <f>SUM(H34,H42,H52,H61,H73)</f>
        <v>0</v>
      </c>
      <c r="I75" s="49">
        <f>SUM(I34,I42,I52,I61,I73)</f>
        <v>0</v>
      </c>
      <c r="J75" s="107">
        <f>SUM(J34,J42,J52,J61,J73)</f>
        <v>0</v>
      </c>
      <c r="K75" s="66">
        <f>SUM(K34,K42,K52,K61,K73)</f>
        <v>0</v>
      </c>
      <c r="L75" s="108">
        <f t="shared" ref="L75:AM75" si="2">SUM(L34,L42,L52,L61,L73)</f>
        <v>0</v>
      </c>
      <c r="M75" s="49">
        <f t="shared" si="2"/>
        <v>0</v>
      </c>
      <c r="N75" s="107">
        <f t="shared" si="2"/>
        <v>0</v>
      </c>
      <c r="O75" s="66">
        <f t="shared" si="2"/>
        <v>0</v>
      </c>
      <c r="P75" s="108">
        <f t="shared" si="2"/>
        <v>0</v>
      </c>
      <c r="Q75" s="49">
        <f t="shared" si="2"/>
        <v>0</v>
      </c>
      <c r="R75" s="107">
        <f t="shared" si="2"/>
        <v>0</v>
      </c>
      <c r="S75" s="66">
        <f t="shared" si="2"/>
        <v>0</v>
      </c>
      <c r="T75" s="108">
        <f t="shared" si="2"/>
        <v>0</v>
      </c>
      <c r="U75" s="49">
        <f t="shared" si="2"/>
        <v>0</v>
      </c>
      <c r="V75" s="107">
        <f t="shared" si="2"/>
        <v>0</v>
      </c>
      <c r="W75" s="66">
        <f t="shared" si="2"/>
        <v>0</v>
      </c>
      <c r="X75" s="108">
        <f t="shared" si="2"/>
        <v>0</v>
      </c>
      <c r="Y75" s="49">
        <f t="shared" si="2"/>
        <v>0</v>
      </c>
      <c r="Z75" s="107">
        <f t="shared" si="2"/>
        <v>0</v>
      </c>
      <c r="AA75" s="66">
        <f t="shared" si="2"/>
        <v>0</v>
      </c>
      <c r="AB75" s="108">
        <f t="shared" si="2"/>
        <v>0</v>
      </c>
      <c r="AC75" s="49">
        <f t="shared" si="2"/>
        <v>0</v>
      </c>
      <c r="AD75" s="107">
        <f t="shared" si="2"/>
        <v>0</v>
      </c>
      <c r="AE75" s="66">
        <f t="shared" si="2"/>
        <v>0</v>
      </c>
      <c r="AF75" s="108">
        <f t="shared" si="2"/>
        <v>0</v>
      </c>
      <c r="AG75" s="49">
        <f t="shared" si="2"/>
        <v>0</v>
      </c>
      <c r="AH75" s="107">
        <f t="shared" si="2"/>
        <v>0</v>
      </c>
      <c r="AI75" s="66">
        <f t="shared" si="2"/>
        <v>0</v>
      </c>
      <c r="AJ75" s="108">
        <f t="shared" si="2"/>
        <v>0</v>
      </c>
      <c r="AK75" s="49">
        <f t="shared" si="2"/>
        <v>0</v>
      </c>
      <c r="AL75" s="107">
        <f t="shared" si="2"/>
        <v>0</v>
      </c>
      <c r="AM75" s="66">
        <f t="shared" si="2"/>
        <v>0</v>
      </c>
      <c r="AN75" s="212">
        <f>SUM(H75,J75,L75,N75,P75,R75,T75,V75,X75,Z75,AB75,AD75,AF75,AH75,AJ75,AL75)</f>
        <v>0</v>
      </c>
      <c r="AO75" s="20">
        <v>80</v>
      </c>
      <c r="AP75" s="25">
        <f>SUM(I75,K75,M75,O75,Q75,S75,U75,W75,Y75,AA75,AC75,AE75,AG75,AI75,AK75,AM75)</f>
        <v>0</v>
      </c>
      <c r="AR75" s="335"/>
      <c r="AU75" s="11"/>
    </row>
    <row r="76" spans="1:51" ht="17.25" customHeight="1" thickBot="1" x14ac:dyDescent="0.2">
      <c r="A76" s="514" t="s">
        <v>122</v>
      </c>
      <c r="B76" s="515"/>
      <c r="C76" s="515"/>
      <c r="D76" s="515"/>
      <c r="E76" s="515"/>
      <c r="F76" s="515"/>
      <c r="G76" s="515"/>
      <c r="H76" s="108">
        <f>'単位修得状況確認表（共通教育科目等）'!H40+'単位修得状況確認表（専門教育科目）'!H75</f>
        <v>0</v>
      </c>
      <c r="I76" s="49">
        <f>'単位修得状況確認表（共通教育科目等）'!I40+'単位修得状況確認表（専門教育科目）'!I75</f>
        <v>0</v>
      </c>
      <c r="J76" s="107">
        <f>'単位修得状況確認表（共通教育科目等）'!J40+'単位修得状況確認表（専門教育科目）'!J75</f>
        <v>0</v>
      </c>
      <c r="K76" s="66">
        <f>'単位修得状況確認表（共通教育科目等）'!K40+'単位修得状況確認表（専門教育科目）'!K75</f>
        <v>0</v>
      </c>
      <c r="L76" s="108">
        <f>'単位修得状況確認表（共通教育科目等）'!L40+'単位修得状況確認表（専門教育科目）'!L75</f>
        <v>0</v>
      </c>
      <c r="M76" s="49">
        <f>'単位修得状況確認表（共通教育科目等）'!M40+'単位修得状況確認表（専門教育科目）'!M75</f>
        <v>0</v>
      </c>
      <c r="N76" s="107">
        <f>'単位修得状況確認表（共通教育科目等）'!N40+'単位修得状況確認表（専門教育科目）'!N75</f>
        <v>0</v>
      </c>
      <c r="O76" s="25">
        <f>'単位修得状況確認表（共通教育科目等）'!O40+'単位修得状況確認表（専門教育科目）'!O75</f>
        <v>0</v>
      </c>
      <c r="P76" s="109">
        <f>'単位修得状況確認表（共通教育科目等）'!P40+'単位修得状況確認表（専門教育科目）'!P75</f>
        <v>0</v>
      </c>
      <c r="Q76" s="49">
        <f>'単位修得状況確認表（共通教育科目等）'!Q40+'単位修得状況確認表（専門教育科目）'!Q75</f>
        <v>0</v>
      </c>
      <c r="R76" s="107">
        <f>'単位修得状況確認表（共通教育科目等）'!R40+'単位修得状況確認表（専門教育科目）'!R75</f>
        <v>0</v>
      </c>
      <c r="S76" s="66">
        <f>'単位修得状況確認表（共通教育科目等）'!S40+'単位修得状況確認表（専門教育科目）'!S75</f>
        <v>0</v>
      </c>
      <c r="T76" s="108">
        <f>'単位修得状況確認表（共通教育科目等）'!T40+'単位修得状況確認表（専門教育科目）'!T75</f>
        <v>0</v>
      </c>
      <c r="U76" s="49">
        <f>'単位修得状況確認表（共通教育科目等）'!U40+'単位修得状況確認表（専門教育科目）'!U75</f>
        <v>0</v>
      </c>
      <c r="V76" s="107">
        <f>'単位修得状況確認表（共通教育科目等）'!V40+'単位修得状況確認表（専門教育科目）'!V75</f>
        <v>0</v>
      </c>
      <c r="W76" s="25">
        <f>'単位修得状況確認表（共通教育科目等）'!W40+'単位修得状況確認表（専門教育科目）'!W75</f>
        <v>0</v>
      </c>
      <c r="X76" s="108">
        <f>'単位修得状況確認表（共通教育科目等）'!X40+'単位修得状況確認表（専門教育科目）'!X75</f>
        <v>0</v>
      </c>
      <c r="Y76" s="49">
        <f>'単位修得状況確認表（共通教育科目等）'!Y40+'単位修得状況確認表（専門教育科目）'!Y75</f>
        <v>0</v>
      </c>
      <c r="Z76" s="107">
        <f>'単位修得状況確認表（共通教育科目等）'!Z40+'単位修得状況確認表（専門教育科目）'!Z75</f>
        <v>0</v>
      </c>
      <c r="AA76" s="66">
        <f>'単位修得状況確認表（共通教育科目等）'!AA40+'単位修得状況確認表（専門教育科目）'!AA75</f>
        <v>0</v>
      </c>
      <c r="AB76" s="108">
        <f>'単位修得状況確認表（共通教育科目等）'!AB40+'単位修得状況確認表（専門教育科目）'!AB75</f>
        <v>0</v>
      </c>
      <c r="AC76" s="49">
        <f>'単位修得状況確認表（共通教育科目等）'!AC40+'単位修得状況確認表（専門教育科目）'!AC75</f>
        <v>0</v>
      </c>
      <c r="AD76" s="107">
        <f>'単位修得状況確認表（共通教育科目等）'!AD40+'単位修得状況確認表（専門教育科目）'!AD75</f>
        <v>0</v>
      </c>
      <c r="AE76" s="25">
        <f>'単位修得状況確認表（共通教育科目等）'!AE40+'単位修得状況確認表（専門教育科目）'!AE75</f>
        <v>0</v>
      </c>
      <c r="AF76" s="109">
        <f>'単位修得状況確認表（共通教育科目等）'!AF40+'単位修得状況確認表（専門教育科目）'!AF75</f>
        <v>0</v>
      </c>
      <c r="AG76" s="49">
        <f>'単位修得状況確認表（共通教育科目等）'!AG40+'単位修得状況確認表（専門教育科目）'!AG75</f>
        <v>0</v>
      </c>
      <c r="AH76" s="107">
        <f>'単位修得状況確認表（共通教育科目等）'!AH40+'単位修得状況確認表（専門教育科目）'!AH75</f>
        <v>0</v>
      </c>
      <c r="AI76" s="66">
        <f>'単位修得状況確認表（共通教育科目等）'!AI40+'単位修得状況確認表（専門教育科目）'!AI75</f>
        <v>0</v>
      </c>
      <c r="AJ76" s="108">
        <f>'単位修得状況確認表（共通教育科目等）'!AJ40+'単位修得状況確認表（専門教育科目）'!AJ75</f>
        <v>0</v>
      </c>
      <c r="AK76" s="49">
        <f>'単位修得状況確認表（共通教育科目等）'!AK40+'単位修得状況確認表（専門教育科目）'!AK75</f>
        <v>0</v>
      </c>
      <c r="AL76" s="107">
        <f>'単位修得状況確認表（共通教育科目等）'!AL40+'単位修得状況確認表（専門教育科目）'!AL75</f>
        <v>0</v>
      </c>
      <c r="AM76" s="66">
        <f>'単位修得状況確認表（共通教育科目等）'!AM40+'単位修得状況確認表（専門教育科目）'!AM75</f>
        <v>0</v>
      </c>
      <c r="AN76" s="212">
        <f>SUM(H76,J76,L76,N76,P76,R76,T76,V76,X76,Z76,AB76,AD76,AF76,AH76,AJ76,AL76)</f>
        <v>0</v>
      </c>
      <c r="AO76" s="20">
        <v>124</v>
      </c>
      <c r="AP76" s="25">
        <f>SUM(I76,K76,M76,O76,Q76,S76,U76,W76,Y76,AA76,AC76,AE76,AG76,AI76,AK76,AM76)</f>
        <v>0</v>
      </c>
      <c r="AR76" s="335"/>
      <c r="AU76" s="11"/>
    </row>
    <row r="77" spans="1:51" s="17" customFormat="1" ht="17.25" customHeight="1" thickBot="1" x14ac:dyDescent="0.2">
      <c r="A77" s="16"/>
      <c r="B77" s="16"/>
      <c r="C77" s="7"/>
      <c r="D77" s="7"/>
      <c r="E77" s="18"/>
      <c r="F77" s="7"/>
      <c r="G77" s="19"/>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578" t="s">
        <v>49</v>
      </c>
      <c r="AO77" s="579"/>
      <c r="AP77" s="308" t="str">
        <f>IF(AN76-AN78&gt;0,AP76/(AN76-AN78-'単位修得状況確認表（共通教育科目等）'!AN42+AN79+'単位修得状況確認表（共通教育科目等）'!AN43),"")</f>
        <v/>
      </c>
      <c r="AR77" s="335"/>
      <c r="AU77" s="312"/>
      <c r="AV77" s="310"/>
      <c r="AX77" s="325"/>
      <c r="AY77" s="325"/>
    </row>
    <row r="78" spans="1:51" ht="17.25" customHeight="1" thickTop="1" thickBot="1" x14ac:dyDescent="0.2">
      <c r="A78" s="514" t="s">
        <v>123</v>
      </c>
      <c r="B78" s="515"/>
      <c r="C78" s="515"/>
      <c r="D78" s="515"/>
      <c r="E78" s="515"/>
      <c r="F78" s="515"/>
      <c r="G78" s="515"/>
      <c r="H78" s="540"/>
      <c r="I78" s="541"/>
      <c r="J78" s="542"/>
      <c r="K78" s="543"/>
      <c r="L78" s="540"/>
      <c r="M78" s="541"/>
      <c r="N78" s="542"/>
      <c r="O78" s="543"/>
      <c r="P78" s="540"/>
      <c r="Q78" s="541"/>
      <c r="R78" s="542"/>
      <c r="S78" s="543"/>
      <c r="T78" s="540"/>
      <c r="U78" s="541"/>
      <c r="V78" s="542"/>
      <c r="W78" s="543"/>
      <c r="X78" s="540"/>
      <c r="Y78" s="541"/>
      <c r="Z78" s="542"/>
      <c r="AA78" s="543"/>
      <c r="AB78" s="540"/>
      <c r="AC78" s="541"/>
      <c r="AD78" s="542"/>
      <c r="AE78" s="543"/>
      <c r="AF78" s="540"/>
      <c r="AG78" s="541"/>
      <c r="AH78" s="542"/>
      <c r="AI78" s="543"/>
      <c r="AJ78" s="540"/>
      <c r="AK78" s="541"/>
      <c r="AL78" s="542"/>
      <c r="AM78" s="543"/>
      <c r="AN78" s="207">
        <f>SUM(H78:AM78)</f>
        <v>0</v>
      </c>
      <c r="AO78" s="11"/>
      <c r="AP78" s="11"/>
      <c r="AR78" s="335"/>
      <c r="AU78" s="11"/>
    </row>
    <row r="79" spans="1:51" ht="17.25" customHeight="1" thickBot="1" x14ac:dyDescent="0.2">
      <c r="A79" s="514" t="s">
        <v>124</v>
      </c>
      <c r="B79" s="515"/>
      <c r="C79" s="515"/>
      <c r="D79" s="515"/>
      <c r="E79" s="515"/>
      <c r="F79" s="515"/>
      <c r="G79" s="515"/>
      <c r="H79" s="540"/>
      <c r="I79" s="541"/>
      <c r="J79" s="542"/>
      <c r="K79" s="543"/>
      <c r="L79" s="540"/>
      <c r="M79" s="541"/>
      <c r="N79" s="542"/>
      <c r="O79" s="543"/>
      <c r="P79" s="540"/>
      <c r="Q79" s="541"/>
      <c r="R79" s="542"/>
      <c r="S79" s="543"/>
      <c r="T79" s="540"/>
      <c r="U79" s="541"/>
      <c r="V79" s="542"/>
      <c r="W79" s="543"/>
      <c r="X79" s="540"/>
      <c r="Y79" s="541"/>
      <c r="Z79" s="542"/>
      <c r="AA79" s="543"/>
      <c r="AB79" s="540"/>
      <c r="AC79" s="541"/>
      <c r="AD79" s="542"/>
      <c r="AE79" s="543"/>
      <c r="AF79" s="540"/>
      <c r="AG79" s="541"/>
      <c r="AH79" s="542"/>
      <c r="AI79" s="543"/>
      <c r="AJ79" s="540"/>
      <c r="AK79" s="541"/>
      <c r="AL79" s="542"/>
      <c r="AM79" s="543"/>
      <c r="AN79" s="208">
        <f>SUM(H79:AM79)</f>
        <v>0</v>
      </c>
      <c r="AO79" s="11"/>
      <c r="AP79" s="11"/>
      <c r="AR79" s="335"/>
      <c r="AU79" s="11"/>
    </row>
    <row r="80" spans="1:51" s="17" customFormat="1" ht="17.25" customHeight="1" x14ac:dyDescent="0.15">
      <c r="A80" s="16"/>
      <c r="B80" s="16"/>
      <c r="C80" s="7"/>
      <c r="D80" s="7"/>
      <c r="E80" s="18"/>
      <c r="F80" s="7"/>
      <c r="G80" s="19"/>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R80" s="11"/>
      <c r="AU80" s="312"/>
      <c r="AV80" s="310"/>
      <c r="AX80" s="325"/>
      <c r="AY80" s="325"/>
    </row>
    <row r="81" spans="1:47"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15"/>
      <c r="AP81" s="15"/>
      <c r="AU81" s="4"/>
    </row>
    <row r="82" spans="1:47"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15"/>
      <c r="AP82" s="15"/>
      <c r="AU82" s="4"/>
    </row>
    <row r="83" spans="1:47"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15"/>
      <c r="AP83" s="15"/>
      <c r="AR83" s="17"/>
      <c r="AU83" s="4"/>
    </row>
  </sheetData>
  <sheetProtection password="CC39" sheet="1" objects="1" scenarios="1" selectLockedCells="1"/>
  <mergeCells count="93">
    <mergeCell ref="AJ78:AK78"/>
    <mergeCell ref="AL78:AM78"/>
    <mergeCell ref="X79:Y79"/>
    <mergeCell ref="Z79:AA79"/>
    <mergeCell ref="AB79:AC79"/>
    <mergeCell ref="AD79:AE79"/>
    <mergeCell ref="AF79:AG79"/>
    <mergeCell ref="AH79:AI79"/>
    <mergeCell ref="AJ79:AK79"/>
    <mergeCell ref="AL79:AM79"/>
    <mergeCell ref="X78:Y78"/>
    <mergeCell ref="Z78:AA78"/>
    <mergeCell ref="AB78:AC78"/>
    <mergeCell ref="AD78:AE78"/>
    <mergeCell ref="AF78:AG78"/>
    <mergeCell ref="AH78:AI78"/>
    <mergeCell ref="V79:W79"/>
    <mergeCell ref="A79:G79"/>
    <mergeCell ref="H79:I79"/>
    <mergeCell ref="J79:K79"/>
    <mergeCell ref="L79:M79"/>
    <mergeCell ref="N79:O79"/>
    <mergeCell ref="P79:Q79"/>
    <mergeCell ref="A73:G73"/>
    <mergeCell ref="R79:S79"/>
    <mergeCell ref="T79:U79"/>
    <mergeCell ref="A54:A60"/>
    <mergeCell ref="A78:G78"/>
    <mergeCell ref="T78:U78"/>
    <mergeCell ref="B54:B60"/>
    <mergeCell ref="B63:B72"/>
    <mergeCell ref="A63:A72"/>
    <mergeCell ref="A61:G61"/>
    <mergeCell ref="AR9:AR11"/>
    <mergeCell ref="A34:G34"/>
    <mergeCell ref="A36:A41"/>
    <mergeCell ref="B36:B41"/>
    <mergeCell ref="A7:A33"/>
    <mergeCell ref="AR13:AR15"/>
    <mergeCell ref="AR16:AR19"/>
    <mergeCell ref="A42:G42"/>
    <mergeCell ref="A44:A51"/>
    <mergeCell ref="A52:G52"/>
    <mergeCell ref="H5:I5"/>
    <mergeCell ref="B7:B33"/>
    <mergeCell ref="B44:B51"/>
    <mergeCell ref="AN77:AO77"/>
    <mergeCell ref="P5:Q5"/>
    <mergeCell ref="R5:S5"/>
    <mergeCell ref="T5:U5"/>
    <mergeCell ref="AO3:AO6"/>
    <mergeCell ref="V5:W5"/>
    <mergeCell ref="X4:AA4"/>
    <mergeCell ref="AJ5:AK5"/>
    <mergeCell ref="H3:AM3"/>
    <mergeCell ref="AL5:AM5"/>
    <mergeCell ref="AF5:AG5"/>
    <mergeCell ref="AH5:AI5"/>
    <mergeCell ref="AF4:AI4"/>
    <mergeCell ref="AJ4:AM4"/>
    <mergeCell ref="X5:Y5"/>
    <mergeCell ref="AB4:AE4"/>
    <mergeCell ref="A2:AP2"/>
    <mergeCell ref="A3:A6"/>
    <mergeCell ref="B3:B6"/>
    <mergeCell ref="AN3:AN6"/>
    <mergeCell ref="H4:K4"/>
    <mergeCell ref="L4:O4"/>
    <mergeCell ref="P4:S4"/>
    <mergeCell ref="J5:K5"/>
    <mergeCell ref="L5:M5"/>
    <mergeCell ref="N5:O5"/>
    <mergeCell ref="AP3:AP6"/>
    <mergeCell ref="T4:W4"/>
    <mergeCell ref="Z5:AA5"/>
    <mergeCell ref="AB5:AC5"/>
    <mergeCell ref="AD5:AE5"/>
    <mergeCell ref="V78:W78"/>
    <mergeCell ref="A75:G75"/>
    <mergeCell ref="A76:G76"/>
    <mergeCell ref="H78:I78"/>
    <mergeCell ref="J78:K78"/>
    <mergeCell ref="L78:M78"/>
    <mergeCell ref="N78:O78"/>
    <mergeCell ref="P78:Q78"/>
    <mergeCell ref="R78:S78"/>
    <mergeCell ref="AY27:AY28"/>
    <mergeCell ref="AY36:AY37"/>
    <mergeCell ref="AU63:AU72"/>
    <mergeCell ref="AU7:AU33"/>
    <mergeCell ref="AU36:AU41"/>
    <mergeCell ref="AU44:AU51"/>
    <mergeCell ref="AU54:AU60"/>
  </mergeCells>
  <phoneticPr fontId="5"/>
  <dataValidations count="1">
    <dataValidation type="list" allowBlank="1" showInputMessage="1" showErrorMessage="1" sqref="H7:H33 L7:L33 V63:V72 H63:H72 J63:J72 L63:L72 N63:N72 P63:P72 R63:R72 T54:T60 T63:T72 T44:T51 V54:V60 R54:R60 P54:P60 N54:N60 L54:L60 J54:J60 H54:H60 P36:P41 V44:V51 R44:R51 P44:P51 N44:N51 L44:L51 J44:J51 H44:H51 V36:V41 T36:T41 T7:T33 R36:R41 N36:N41 L36:L41 J36:J41 H36:H41 Z7:Z33 V7:V33 N7:N33 J7:J33 X7:X33 AF7:AF33 AB7:AB33 AL63:AL72 X63:X72 Z63:Z72 AB63:AB72 AD63:AD72 AF63:AF72 AH63:AH72 AJ54:AJ60 AJ63:AJ72 AJ44:AJ51 AL54:AL60 AH54:AH60 AF54:AF60 AD54:AD60 AB54:AB60 Z54:Z60 X54:X60 AF36:AF41 AL44:AL51 AH44:AH51 AF44:AF51 AD44:AD51 AB44:AB51 Z44:Z51 X44:X51 AL36:AL41 AJ36:AJ41 AJ7:AJ33 AH36:AH41 AD36:AD41 AB36:AB41 Z36:Z41 X36:X41 AH7:AH33 AL7:AL33 AD7:AD33 R7:R33 P7:P33">
      <formula1>$AV$1:$AV$6</formula1>
    </dataValidation>
  </dataValidations>
  <pageMargins left="0.43307086614173229" right="0.47244094488188981" top="0.35433070866141736" bottom="0.35433070866141736" header="0" footer="0"/>
  <pageSetup paperSize="9" scale="53" orientation="portrait" horizontalDpi="300" verticalDpi="300" r:id="rId1"/>
  <headerFooter alignWithMargins="0"/>
  <drawing r:id="rId2"/>
  <legacyDrawing r:id="rId3"/>
  <controls>
    <mc:AlternateContent xmlns:mc="http://schemas.openxmlformats.org/markup-compatibility/2006">
      <mc:Choice Requires="x14">
        <control shapeId="3073" r:id="rId4" name="CommandButton1">
          <controlPr defaultSize="0" autoLine="0" altText="" r:id="rId5">
            <anchor moveWithCells="1">
              <from>
                <xdr:col>7</xdr:col>
                <xdr:colOff>19050</xdr:colOff>
                <xdr:row>1</xdr:row>
                <xdr:rowOff>295275</xdr:rowOff>
              </from>
              <to>
                <xdr:col>11</xdr:col>
                <xdr:colOff>9525</xdr:colOff>
                <xdr:row>3</xdr:row>
                <xdr:rowOff>9525</xdr:rowOff>
              </to>
            </anchor>
          </controlPr>
        </control>
      </mc:Choice>
      <mc:Fallback>
        <control shapeId="3073" r:id="rId4"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244"/>
  <sheetViews>
    <sheetView zoomScaleNormal="100" workbookViewId="0"/>
  </sheetViews>
  <sheetFormatPr defaultRowHeight="13.5" x14ac:dyDescent="0.15"/>
  <cols>
    <col min="1" max="1" width="3.75" style="26" customWidth="1"/>
    <col min="2" max="2" width="14.25" style="26" bestFit="1" customWidth="1"/>
    <col min="3" max="8" width="15.125" style="26" customWidth="1"/>
    <col min="9" max="19" width="9" style="26"/>
    <col min="20" max="20" width="3.75" style="26" customWidth="1"/>
    <col min="21" max="16384" width="9" style="26"/>
  </cols>
  <sheetData>
    <row r="2" spans="2:8" ht="14.25" x14ac:dyDescent="0.15">
      <c r="B2" s="27" t="s">
        <v>116</v>
      </c>
    </row>
    <row r="3" spans="2:8" ht="14.25" thickBot="1" x14ac:dyDescent="0.2"/>
    <row r="4" spans="2:8" ht="14.25" thickBot="1" x14ac:dyDescent="0.2">
      <c r="C4" s="604" t="s">
        <v>68</v>
      </c>
      <c r="D4" s="605"/>
      <c r="E4" s="604" t="s">
        <v>69</v>
      </c>
      <c r="F4" s="605"/>
      <c r="G4" s="604" t="s">
        <v>70</v>
      </c>
      <c r="H4" s="605"/>
    </row>
    <row r="5" spans="2:8" ht="14.25" thickBot="1" x14ac:dyDescent="0.2">
      <c r="B5" s="41"/>
      <c r="C5" s="42" t="s">
        <v>35</v>
      </c>
      <c r="D5" s="43" t="s">
        <v>38</v>
      </c>
      <c r="E5" s="42" t="s">
        <v>35</v>
      </c>
      <c r="F5" s="43" t="s">
        <v>38</v>
      </c>
      <c r="G5" s="42" t="s">
        <v>35</v>
      </c>
      <c r="H5" s="43" t="s">
        <v>38</v>
      </c>
    </row>
    <row r="6" spans="2:8" x14ac:dyDescent="0.15">
      <c r="B6" s="38" t="s">
        <v>39</v>
      </c>
      <c r="C6" s="39">
        <f>'単位修得状況確認表（共通教育科目等）'!H7</f>
        <v>0</v>
      </c>
      <c r="D6" s="40">
        <f>SUM(C$6:C6)</f>
        <v>0</v>
      </c>
      <c r="E6" s="39">
        <f>'単位修得状況確認表（共通教育科目等）'!H8</f>
        <v>0</v>
      </c>
      <c r="F6" s="40">
        <f>SUM(E$6:E6)</f>
        <v>0</v>
      </c>
      <c r="G6" s="39">
        <f>'単位修得状況確認表（共通教育科目等）'!H9</f>
        <v>0</v>
      </c>
      <c r="H6" s="40">
        <f>SUM(G$6:G6)</f>
        <v>0</v>
      </c>
    </row>
    <row r="7" spans="2:8" ht="14.25" thickBot="1" x14ac:dyDescent="0.2">
      <c r="B7" s="30" t="s">
        <v>40</v>
      </c>
      <c r="C7" s="31">
        <f>'単位修得状況確認表（共通教育科目等）'!J7</f>
        <v>0</v>
      </c>
      <c r="D7" s="44">
        <f>SUM(C$6:C7)</f>
        <v>0</v>
      </c>
      <c r="E7" s="31">
        <f>'単位修得状況確認表（共通教育科目等）'!J8</f>
        <v>0</v>
      </c>
      <c r="F7" s="44">
        <f>SUM(E$6:E7)</f>
        <v>0</v>
      </c>
      <c r="G7" s="31">
        <f>'単位修得状況確認表（共通教育科目等）'!J9</f>
        <v>0</v>
      </c>
      <c r="H7" s="44">
        <f>SUM(G$6:G7)</f>
        <v>0</v>
      </c>
    </row>
    <row r="8" spans="2:8" x14ac:dyDescent="0.15">
      <c r="B8" s="35" t="s">
        <v>41</v>
      </c>
      <c r="C8" s="36">
        <f>'単位修得状況確認表（共通教育科目等）'!L7</f>
        <v>0</v>
      </c>
      <c r="D8" s="40">
        <f>SUM(C$6:C8)</f>
        <v>0</v>
      </c>
      <c r="E8" s="36">
        <f>'単位修得状況確認表（共通教育科目等）'!L8</f>
        <v>0</v>
      </c>
      <c r="F8" s="40">
        <f>SUM(E$6:E8)</f>
        <v>0</v>
      </c>
      <c r="G8" s="36">
        <f>'単位修得状況確認表（共通教育科目等）'!L9</f>
        <v>0</v>
      </c>
      <c r="H8" s="40">
        <f>SUM(G$6:G8)</f>
        <v>0</v>
      </c>
    </row>
    <row r="9" spans="2:8" ht="14.25" thickBot="1" x14ac:dyDescent="0.2">
      <c r="B9" s="33" t="s">
        <v>42</v>
      </c>
      <c r="C9" s="34">
        <f>'単位修得状況確認表（共通教育科目等）'!N7</f>
        <v>0</v>
      </c>
      <c r="D9" s="44">
        <f>SUM(C$6:C9)</f>
        <v>0</v>
      </c>
      <c r="E9" s="34">
        <f>'単位修得状況確認表（共通教育科目等）'!N8</f>
        <v>0</v>
      </c>
      <c r="F9" s="44">
        <f>SUM(E$6:E9)</f>
        <v>0</v>
      </c>
      <c r="G9" s="34">
        <f>'単位修得状況確認表（共通教育科目等）'!N9</f>
        <v>0</v>
      </c>
      <c r="H9" s="44">
        <f>SUM(G$6:G9)</f>
        <v>0</v>
      </c>
    </row>
    <row r="10" spans="2:8" x14ac:dyDescent="0.15">
      <c r="B10" s="38" t="s">
        <v>43</v>
      </c>
      <c r="C10" s="39">
        <f>'単位修得状況確認表（共通教育科目等）'!P7</f>
        <v>0</v>
      </c>
      <c r="D10" s="40">
        <f>SUM(C$6:C10)</f>
        <v>0</v>
      </c>
      <c r="E10" s="39">
        <f>'単位修得状況確認表（共通教育科目等）'!P8</f>
        <v>0</v>
      </c>
      <c r="F10" s="40">
        <f>SUM(E$6:E10)</f>
        <v>0</v>
      </c>
      <c r="G10" s="39">
        <f>'単位修得状況確認表（共通教育科目等）'!P9</f>
        <v>0</v>
      </c>
      <c r="H10" s="40">
        <f>SUM(G$6:G10)</f>
        <v>0</v>
      </c>
    </row>
    <row r="11" spans="2:8" ht="14.25" thickBot="1" x14ac:dyDescent="0.2">
      <c r="B11" s="30" t="s">
        <v>44</v>
      </c>
      <c r="C11" s="31">
        <f>'単位修得状況確認表（共通教育科目等）'!R7</f>
        <v>0</v>
      </c>
      <c r="D11" s="44">
        <f>SUM(C$6:C11)</f>
        <v>0</v>
      </c>
      <c r="E11" s="31">
        <f>'単位修得状況確認表（共通教育科目等）'!R8</f>
        <v>0</v>
      </c>
      <c r="F11" s="44">
        <f>SUM(E$6:E11)</f>
        <v>0</v>
      </c>
      <c r="G11" s="31">
        <f>'単位修得状況確認表（共通教育科目等）'!R9</f>
        <v>0</v>
      </c>
      <c r="H11" s="44">
        <f>SUM(G$6:G11)</f>
        <v>0</v>
      </c>
    </row>
    <row r="12" spans="2:8" x14ac:dyDescent="0.15">
      <c r="B12" s="35" t="s">
        <v>45</v>
      </c>
      <c r="C12" s="36">
        <f>'単位修得状況確認表（共通教育科目等）'!T7</f>
        <v>0</v>
      </c>
      <c r="D12" s="40">
        <f>SUM(C$6:C12)</f>
        <v>0</v>
      </c>
      <c r="E12" s="36">
        <f>'単位修得状況確認表（共通教育科目等）'!T8</f>
        <v>0</v>
      </c>
      <c r="F12" s="40">
        <f>SUM(E$6:E12)</f>
        <v>0</v>
      </c>
      <c r="G12" s="36">
        <f>'単位修得状況確認表（共通教育科目等）'!T9</f>
        <v>0</v>
      </c>
      <c r="H12" s="40">
        <f>SUM(G$6:G12)</f>
        <v>0</v>
      </c>
    </row>
    <row r="13" spans="2:8" ht="14.25" thickBot="1" x14ac:dyDescent="0.2">
      <c r="B13" s="30" t="s">
        <v>46</v>
      </c>
      <c r="C13" s="31">
        <f>'単位修得状況確認表（共通教育科目等）'!V7</f>
        <v>0</v>
      </c>
      <c r="D13" s="44">
        <f>SUM(C$6:C13)</f>
        <v>0</v>
      </c>
      <c r="E13" s="31">
        <f>'単位修得状況確認表（共通教育科目等）'!V8</f>
        <v>0</v>
      </c>
      <c r="F13" s="44">
        <f>SUM(E$6:E13)</f>
        <v>0</v>
      </c>
      <c r="G13" s="31">
        <f>'単位修得状況確認表（共通教育科目等）'!V9</f>
        <v>0</v>
      </c>
      <c r="H13" s="44">
        <f>SUM(G$6:G13)</f>
        <v>0</v>
      </c>
    </row>
    <row r="21" spans="2:8" ht="14.25" x14ac:dyDescent="0.15">
      <c r="B21" s="100"/>
      <c r="C21" s="101"/>
      <c r="D21" s="101"/>
      <c r="E21" s="101"/>
      <c r="F21" s="101"/>
      <c r="G21" s="101"/>
      <c r="H21" s="101"/>
    </row>
    <row r="22" spans="2:8" x14ac:dyDescent="0.15">
      <c r="B22" s="101"/>
      <c r="C22" s="101"/>
      <c r="D22" s="101"/>
      <c r="E22" s="101"/>
      <c r="F22" s="101"/>
      <c r="G22" s="101"/>
      <c r="H22" s="101"/>
    </row>
    <row r="23" spans="2:8" x14ac:dyDescent="0.15">
      <c r="B23" s="99"/>
      <c r="C23" s="99"/>
      <c r="D23" s="99"/>
      <c r="E23" s="101"/>
      <c r="F23" s="101"/>
      <c r="G23" s="101"/>
      <c r="H23" s="101"/>
    </row>
    <row r="24" spans="2:8" x14ac:dyDescent="0.15">
      <c r="B24" s="102"/>
      <c r="C24" s="102"/>
      <c r="D24" s="102"/>
      <c r="E24" s="101"/>
      <c r="F24" s="101"/>
      <c r="G24" s="101"/>
      <c r="H24" s="101"/>
    </row>
    <row r="25" spans="2:8" x14ac:dyDescent="0.15">
      <c r="B25" s="102"/>
      <c r="C25" s="102"/>
      <c r="D25" s="102"/>
      <c r="E25" s="101"/>
      <c r="F25" s="101"/>
      <c r="G25" s="101"/>
      <c r="H25" s="101"/>
    </row>
    <row r="26" spans="2:8" x14ac:dyDescent="0.15">
      <c r="B26" s="102"/>
      <c r="C26" s="102"/>
      <c r="D26" s="102"/>
      <c r="E26" s="101"/>
      <c r="F26" s="101"/>
      <c r="G26" s="101"/>
      <c r="H26" s="101"/>
    </row>
    <row r="27" spans="2:8" x14ac:dyDescent="0.15">
      <c r="B27" s="102"/>
      <c r="C27" s="102"/>
      <c r="D27" s="102"/>
      <c r="E27" s="101"/>
      <c r="F27" s="101"/>
      <c r="G27" s="101"/>
      <c r="H27" s="101"/>
    </row>
    <row r="28" spans="2:8" x14ac:dyDescent="0.15">
      <c r="B28" s="102"/>
      <c r="C28" s="102"/>
      <c r="D28" s="102"/>
      <c r="E28" s="101"/>
      <c r="F28" s="101"/>
      <c r="G28" s="101"/>
      <c r="H28" s="101"/>
    </row>
    <row r="29" spans="2:8" x14ac:dyDescent="0.15">
      <c r="B29" s="102"/>
      <c r="C29" s="102"/>
      <c r="D29" s="102"/>
      <c r="E29" s="101"/>
      <c r="F29" s="101"/>
      <c r="G29" s="101"/>
      <c r="H29" s="101"/>
    </row>
    <row r="30" spans="2:8" x14ac:dyDescent="0.15">
      <c r="B30" s="102"/>
      <c r="C30" s="102"/>
      <c r="D30" s="102"/>
      <c r="E30" s="101"/>
      <c r="F30" s="101"/>
      <c r="G30" s="101"/>
      <c r="H30" s="101"/>
    </row>
    <row r="31" spans="2:8" x14ac:dyDescent="0.15">
      <c r="B31" s="102"/>
      <c r="C31" s="102"/>
      <c r="D31" s="102"/>
      <c r="E31" s="101"/>
      <c r="F31" s="101"/>
      <c r="G31" s="101"/>
      <c r="H31" s="101"/>
    </row>
    <row r="33" spans="2:6" ht="14.25" x14ac:dyDescent="0.15">
      <c r="B33" s="27" t="s">
        <v>117</v>
      </c>
    </row>
    <row r="34" spans="2:6" ht="14.25" thickBot="1" x14ac:dyDescent="0.2"/>
    <row r="35" spans="2:6" ht="14.25" thickBot="1" x14ac:dyDescent="0.2">
      <c r="C35" s="604" t="s">
        <v>73</v>
      </c>
      <c r="D35" s="606"/>
      <c r="E35" s="604" t="s">
        <v>118</v>
      </c>
      <c r="F35" s="605"/>
    </row>
    <row r="36" spans="2:6" ht="14.25" thickBot="1" x14ac:dyDescent="0.2">
      <c r="B36" s="41"/>
      <c r="C36" s="42" t="s">
        <v>35</v>
      </c>
      <c r="D36" s="43" t="s">
        <v>38</v>
      </c>
      <c r="E36" s="42" t="s">
        <v>35</v>
      </c>
      <c r="F36" s="43" t="s">
        <v>38</v>
      </c>
    </row>
    <row r="37" spans="2:6" x14ac:dyDescent="0.15">
      <c r="B37" s="38" t="s">
        <v>39</v>
      </c>
      <c r="C37" s="39">
        <f>SUM('単位修得状況確認表（共通教育科目等）'!H12:H13)</f>
        <v>0</v>
      </c>
      <c r="D37" s="40">
        <f>SUM(C$37:C37)</f>
        <v>0</v>
      </c>
      <c r="E37" s="39">
        <f>SUM('単位修得状況確認表（共通教育科目等）'!H14:H16)</f>
        <v>0</v>
      </c>
      <c r="F37" s="40">
        <f>SUM(E$37:E37)</f>
        <v>0</v>
      </c>
    </row>
    <row r="38" spans="2:6" ht="14.25" thickBot="1" x14ac:dyDescent="0.2">
      <c r="B38" s="30" t="s">
        <v>40</v>
      </c>
      <c r="C38" s="31">
        <f>SUM('単位修得状況確認表（共通教育科目等）'!J12:J13)</f>
        <v>0</v>
      </c>
      <c r="D38" s="44">
        <f>SUM(C$37:C38)</f>
        <v>0</v>
      </c>
      <c r="E38" s="31">
        <f>SUM('単位修得状況確認表（共通教育科目等）'!J14:J16)</f>
        <v>0</v>
      </c>
      <c r="F38" s="44">
        <f>SUM(E$37:E38)</f>
        <v>0</v>
      </c>
    </row>
    <row r="39" spans="2:6" x14ac:dyDescent="0.15">
      <c r="B39" s="35" t="s">
        <v>41</v>
      </c>
      <c r="C39" s="36">
        <f>SUM('単位修得状況確認表（共通教育科目等）'!L12:L13)</f>
        <v>0</v>
      </c>
      <c r="D39" s="40">
        <f>SUM(C$37:C39)</f>
        <v>0</v>
      </c>
      <c r="E39" s="36">
        <f>SUM('単位修得状況確認表（共通教育科目等）'!L14:L16)</f>
        <v>0</v>
      </c>
      <c r="F39" s="40">
        <f>SUM(E$37:E39)</f>
        <v>0</v>
      </c>
    </row>
    <row r="40" spans="2:6" ht="14.25" thickBot="1" x14ac:dyDescent="0.2">
      <c r="B40" s="33" t="s">
        <v>42</v>
      </c>
      <c r="C40" s="34">
        <f>SUM('単位修得状況確認表（共通教育科目等）'!N12:N13)</f>
        <v>0</v>
      </c>
      <c r="D40" s="44">
        <f>SUM(C$37:C40)</f>
        <v>0</v>
      </c>
      <c r="E40" s="34">
        <f>SUM('単位修得状況確認表（共通教育科目等）'!N14:N16)</f>
        <v>0</v>
      </c>
      <c r="F40" s="44">
        <f>SUM(E$37:E40)</f>
        <v>0</v>
      </c>
    </row>
    <row r="41" spans="2:6" x14ac:dyDescent="0.15">
      <c r="B41" s="38" t="s">
        <v>43</v>
      </c>
      <c r="C41" s="39">
        <f>SUM('単位修得状況確認表（共通教育科目等）'!P12:P13)</f>
        <v>0</v>
      </c>
      <c r="D41" s="40">
        <f>SUM(C$37:C41)</f>
        <v>0</v>
      </c>
      <c r="E41" s="39">
        <f>SUM('単位修得状況確認表（共通教育科目等）'!P14:P16)</f>
        <v>0</v>
      </c>
      <c r="F41" s="40">
        <f>SUM(E$37:E41)</f>
        <v>0</v>
      </c>
    </row>
    <row r="42" spans="2:6" ht="14.25" thickBot="1" x14ac:dyDescent="0.2">
      <c r="B42" s="30" t="s">
        <v>44</v>
      </c>
      <c r="C42" s="31">
        <f>SUM('単位修得状況確認表（共通教育科目等）'!R12:R13)</f>
        <v>0</v>
      </c>
      <c r="D42" s="44">
        <f>SUM(C$37:C42)</f>
        <v>0</v>
      </c>
      <c r="E42" s="31">
        <f>SUM('単位修得状況確認表（共通教育科目等）'!R14:R16)</f>
        <v>0</v>
      </c>
      <c r="F42" s="44">
        <f>SUM(E$37:E42)</f>
        <v>0</v>
      </c>
    </row>
    <row r="43" spans="2:6" x14ac:dyDescent="0.15">
      <c r="B43" s="35" t="s">
        <v>45</v>
      </c>
      <c r="C43" s="36">
        <f>SUM('単位修得状況確認表（共通教育科目等）'!T12:T13)</f>
        <v>0</v>
      </c>
      <c r="D43" s="40">
        <f>SUM(C$37:C43)</f>
        <v>0</v>
      </c>
      <c r="E43" s="36">
        <f>SUM('単位修得状況確認表（共通教育科目等）'!T14:T16)</f>
        <v>0</v>
      </c>
      <c r="F43" s="40">
        <f>SUM(E$37:E43)</f>
        <v>0</v>
      </c>
    </row>
    <row r="44" spans="2:6" ht="14.25" thickBot="1" x14ac:dyDescent="0.2">
      <c r="B44" s="30" t="s">
        <v>46</v>
      </c>
      <c r="C44" s="31">
        <f>SUM('単位修得状況確認表（共通教育科目等）'!V12:V13)</f>
        <v>0</v>
      </c>
      <c r="D44" s="44">
        <f>SUM(C$37:C44)</f>
        <v>0</v>
      </c>
      <c r="E44" s="31">
        <f>SUM('単位修得状況確認表（共通教育科目等）'!V14:V16)</f>
        <v>0</v>
      </c>
      <c r="F44" s="44">
        <f>SUM(E$37:E44)</f>
        <v>0</v>
      </c>
    </row>
    <row r="52" spans="2:8" ht="14.25" x14ac:dyDescent="0.15">
      <c r="B52" s="100"/>
      <c r="C52" s="101"/>
      <c r="D52" s="101"/>
      <c r="E52" s="101"/>
      <c r="F52" s="101"/>
      <c r="G52" s="101"/>
      <c r="H52" s="101"/>
    </row>
    <row r="53" spans="2:8" x14ac:dyDescent="0.15">
      <c r="B53" s="101"/>
      <c r="C53" s="101"/>
      <c r="D53" s="101"/>
      <c r="E53" s="101"/>
      <c r="F53" s="101"/>
      <c r="G53" s="101"/>
      <c r="H53" s="101"/>
    </row>
    <row r="54" spans="2:8" x14ac:dyDescent="0.15">
      <c r="B54" s="99"/>
      <c r="C54" s="99"/>
      <c r="D54" s="99"/>
      <c r="E54" s="101"/>
      <c r="F54" s="101"/>
      <c r="G54" s="101"/>
      <c r="H54" s="101"/>
    </row>
    <row r="55" spans="2:8" x14ac:dyDescent="0.15">
      <c r="B55" s="102"/>
      <c r="C55" s="102"/>
      <c r="D55" s="102"/>
      <c r="E55" s="101"/>
      <c r="F55" s="101"/>
      <c r="G55" s="101"/>
      <c r="H55" s="101"/>
    </row>
    <row r="56" spans="2:8" x14ac:dyDescent="0.15">
      <c r="B56" s="102"/>
      <c r="C56" s="102"/>
      <c r="D56" s="102"/>
      <c r="E56" s="101"/>
      <c r="F56" s="101"/>
      <c r="G56" s="101"/>
      <c r="H56" s="101"/>
    </row>
    <row r="57" spans="2:8" x14ac:dyDescent="0.15">
      <c r="B57" s="102"/>
      <c r="C57" s="102"/>
      <c r="D57" s="102"/>
      <c r="E57" s="101"/>
      <c r="F57" s="101"/>
      <c r="G57" s="101"/>
      <c r="H57" s="101"/>
    </row>
    <row r="58" spans="2:8" x14ac:dyDescent="0.15">
      <c r="B58" s="102"/>
      <c r="C58" s="102"/>
      <c r="D58" s="102"/>
      <c r="E58" s="101"/>
      <c r="F58" s="101"/>
      <c r="G58" s="101"/>
      <c r="H58" s="101"/>
    </row>
    <row r="59" spans="2:8" x14ac:dyDescent="0.15">
      <c r="B59" s="102"/>
      <c r="C59" s="102"/>
      <c r="D59" s="102"/>
      <c r="E59" s="101"/>
      <c r="F59" s="101"/>
      <c r="G59" s="101"/>
      <c r="H59" s="101"/>
    </row>
    <row r="60" spans="2:8" x14ac:dyDescent="0.15">
      <c r="B60" s="102"/>
      <c r="C60" s="102"/>
      <c r="D60" s="102"/>
      <c r="E60" s="101"/>
      <c r="F60" s="101"/>
      <c r="G60" s="101"/>
      <c r="H60" s="101"/>
    </row>
    <row r="61" spans="2:8" x14ac:dyDescent="0.15">
      <c r="B61" s="102"/>
      <c r="C61" s="102"/>
      <c r="D61" s="102"/>
      <c r="E61" s="101"/>
      <c r="F61" s="101"/>
      <c r="G61" s="101"/>
      <c r="H61" s="101"/>
    </row>
    <row r="62" spans="2:8" x14ac:dyDescent="0.15">
      <c r="B62" s="102"/>
      <c r="C62" s="102"/>
      <c r="D62" s="102"/>
      <c r="E62" s="101"/>
      <c r="F62" s="101"/>
      <c r="G62" s="101"/>
      <c r="H62" s="101"/>
    </row>
    <row r="64" spans="2:8" ht="14.25" x14ac:dyDescent="0.15">
      <c r="B64" s="27" t="s">
        <v>119</v>
      </c>
    </row>
    <row r="65" spans="2:6" ht="14.25" thickBot="1" x14ac:dyDescent="0.2"/>
    <row r="66" spans="2:6" ht="14.25" thickBot="1" x14ac:dyDescent="0.2">
      <c r="C66" s="604" t="s">
        <v>84</v>
      </c>
      <c r="D66" s="605"/>
      <c r="E66" s="604" t="s">
        <v>72</v>
      </c>
      <c r="F66" s="605"/>
    </row>
    <row r="67" spans="2:6" ht="14.25" thickBot="1" x14ac:dyDescent="0.2">
      <c r="B67" s="41"/>
      <c r="C67" s="42" t="s">
        <v>35</v>
      </c>
      <c r="D67" s="43" t="s">
        <v>38</v>
      </c>
      <c r="E67" s="42" t="s">
        <v>35</v>
      </c>
      <c r="F67" s="43" t="s">
        <v>38</v>
      </c>
    </row>
    <row r="68" spans="2:6" x14ac:dyDescent="0.15">
      <c r="B68" s="38" t="s">
        <v>39</v>
      </c>
      <c r="C68" s="39">
        <f>'単位修得状況確認表（共通教育科目等）'!H31</f>
        <v>0</v>
      </c>
      <c r="D68" s="40">
        <f>SUM(C$68:C68)</f>
        <v>0</v>
      </c>
      <c r="E68" s="39">
        <f>'単位修得状況確認表（共通教育科目等）'!H37</f>
        <v>0</v>
      </c>
      <c r="F68" s="40">
        <f>SUM(E$68:E68)</f>
        <v>0</v>
      </c>
    </row>
    <row r="69" spans="2:6" ht="14.25" thickBot="1" x14ac:dyDescent="0.2">
      <c r="B69" s="30" t="s">
        <v>40</v>
      </c>
      <c r="C69" s="31">
        <f>'単位修得状況確認表（共通教育科目等）'!J31</f>
        <v>0</v>
      </c>
      <c r="D69" s="44">
        <f>SUM(C$68:C69)</f>
        <v>0</v>
      </c>
      <c r="E69" s="31">
        <f>'単位修得状況確認表（共通教育科目等）'!J37</f>
        <v>0</v>
      </c>
      <c r="F69" s="44">
        <f>SUM(E$68:E69)</f>
        <v>0</v>
      </c>
    </row>
    <row r="70" spans="2:6" x14ac:dyDescent="0.15">
      <c r="B70" s="35" t="s">
        <v>41</v>
      </c>
      <c r="C70" s="36">
        <f>'単位修得状況確認表（共通教育科目等）'!L31</f>
        <v>0</v>
      </c>
      <c r="D70" s="40">
        <f>SUM(C$68:C70)</f>
        <v>0</v>
      </c>
      <c r="E70" s="36">
        <f>'単位修得状況確認表（共通教育科目等）'!L37</f>
        <v>0</v>
      </c>
      <c r="F70" s="40">
        <f>SUM(E$68:E70)</f>
        <v>0</v>
      </c>
    </row>
    <row r="71" spans="2:6" ht="14.25" thickBot="1" x14ac:dyDescent="0.2">
      <c r="B71" s="33" t="s">
        <v>42</v>
      </c>
      <c r="C71" s="34">
        <f>'単位修得状況確認表（共通教育科目等）'!N31</f>
        <v>0</v>
      </c>
      <c r="D71" s="44">
        <f>SUM(C$68:C71)</f>
        <v>0</v>
      </c>
      <c r="E71" s="34">
        <f>'単位修得状況確認表（共通教育科目等）'!N37</f>
        <v>0</v>
      </c>
      <c r="F71" s="44">
        <f>SUM(E$68:E71)</f>
        <v>0</v>
      </c>
    </row>
    <row r="72" spans="2:6" x14ac:dyDescent="0.15">
      <c r="B72" s="38" t="s">
        <v>43</v>
      </c>
      <c r="C72" s="39">
        <f>'単位修得状況確認表（共通教育科目等）'!P31</f>
        <v>0</v>
      </c>
      <c r="D72" s="40">
        <f>SUM(C$68:C72)</f>
        <v>0</v>
      </c>
      <c r="E72" s="39">
        <f>'単位修得状況確認表（共通教育科目等）'!P37</f>
        <v>0</v>
      </c>
      <c r="F72" s="40">
        <f>SUM(E$68:E72)</f>
        <v>0</v>
      </c>
    </row>
    <row r="73" spans="2:6" ht="14.25" thickBot="1" x14ac:dyDescent="0.2">
      <c r="B73" s="30" t="s">
        <v>44</v>
      </c>
      <c r="C73" s="31">
        <f>'単位修得状況確認表（共通教育科目等）'!R31</f>
        <v>0</v>
      </c>
      <c r="D73" s="44">
        <f>SUM(C$68:C73)</f>
        <v>0</v>
      </c>
      <c r="E73" s="31">
        <f>'単位修得状況確認表（共通教育科目等）'!R37</f>
        <v>0</v>
      </c>
      <c r="F73" s="44">
        <f>SUM(E$68:E73)</f>
        <v>0</v>
      </c>
    </row>
    <row r="74" spans="2:6" x14ac:dyDescent="0.15">
      <c r="B74" s="35" t="s">
        <v>45</v>
      </c>
      <c r="C74" s="36">
        <f>'単位修得状況確認表（共通教育科目等）'!T31</f>
        <v>0</v>
      </c>
      <c r="D74" s="40">
        <f>SUM(C$68:C74)</f>
        <v>0</v>
      </c>
      <c r="E74" s="36">
        <f>'単位修得状況確認表（共通教育科目等）'!T37</f>
        <v>0</v>
      </c>
      <c r="F74" s="40">
        <f>SUM(E$68:E74)</f>
        <v>0</v>
      </c>
    </row>
    <row r="75" spans="2:6" ht="14.25" thickBot="1" x14ac:dyDescent="0.2">
      <c r="B75" s="30" t="s">
        <v>46</v>
      </c>
      <c r="C75" s="31">
        <f>'単位修得状況確認表（共通教育科目等）'!V31</f>
        <v>0</v>
      </c>
      <c r="D75" s="44">
        <f>SUM(C$68:C75)</f>
        <v>0</v>
      </c>
      <c r="E75" s="31">
        <f>'単位修得状況確認表（共通教育科目等）'!V37</f>
        <v>0</v>
      </c>
      <c r="F75" s="44">
        <f>SUM(E$68:E75)</f>
        <v>0</v>
      </c>
    </row>
    <row r="97" spans="2:4" ht="14.25" x14ac:dyDescent="0.15">
      <c r="B97" s="27" t="s">
        <v>60</v>
      </c>
    </row>
    <row r="98" spans="2:4" ht="14.25" thickBot="1" x14ac:dyDescent="0.2"/>
    <row r="99" spans="2:4" ht="14.25" thickBot="1" x14ac:dyDescent="0.2">
      <c r="B99" s="41"/>
      <c r="C99" s="42" t="s">
        <v>35</v>
      </c>
      <c r="D99" s="43" t="s">
        <v>38</v>
      </c>
    </row>
    <row r="100" spans="2:4" x14ac:dyDescent="0.15">
      <c r="B100" s="38" t="s">
        <v>39</v>
      </c>
      <c r="C100" s="39">
        <f>'単位修得状況確認表（専門教育科目）'!H34</f>
        <v>0</v>
      </c>
      <c r="D100" s="40">
        <f>SUM(C$100:C100)</f>
        <v>0</v>
      </c>
    </row>
    <row r="101" spans="2:4" ht="14.25" thickBot="1" x14ac:dyDescent="0.2">
      <c r="B101" s="30" t="s">
        <v>40</v>
      </c>
      <c r="C101" s="31">
        <f>'単位修得状況確認表（専門教育科目）'!J34</f>
        <v>0</v>
      </c>
      <c r="D101" s="44">
        <f>SUM(C$100:C101)</f>
        <v>0</v>
      </c>
    </row>
    <row r="102" spans="2:4" x14ac:dyDescent="0.15">
      <c r="B102" s="35" t="s">
        <v>41</v>
      </c>
      <c r="C102" s="36">
        <f>'単位修得状況確認表（専門教育科目）'!L34</f>
        <v>0</v>
      </c>
      <c r="D102" s="37">
        <f>SUM(C$100:C102)</f>
        <v>0</v>
      </c>
    </row>
    <row r="103" spans="2:4" ht="14.25" thickBot="1" x14ac:dyDescent="0.2">
      <c r="B103" s="33" t="s">
        <v>42</v>
      </c>
      <c r="C103" s="34">
        <f>'単位修得状況確認表（専門教育科目）'!N34</f>
        <v>0</v>
      </c>
      <c r="D103" s="45">
        <f>SUM(C$100:C103)</f>
        <v>0</v>
      </c>
    </row>
    <row r="104" spans="2:4" x14ac:dyDescent="0.15">
      <c r="B104" s="38" t="s">
        <v>43</v>
      </c>
      <c r="C104" s="39">
        <f>'単位修得状況確認表（専門教育科目）'!P34</f>
        <v>0</v>
      </c>
      <c r="D104" s="40">
        <f>SUM(C$100:C104)</f>
        <v>0</v>
      </c>
    </row>
    <row r="105" spans="2:4" ht="14.25" thickBot="1" x14ac:dyDescent="0.2">
      <c r="B105" s="30" t="s">
        <v>44</v>
      </c>
      <c r="C105" s="31">
        <f>'単位修得状況確認表（専門教育科目）'!R34</f>
        <v>0</v>
      </c>
      <c r="D105" s="44">
        <f>SUM(C$100:C105)</f>
        <v>0</v>
      </c>
    </row>
    <row r="106" spans="2:4" x14ac:dyDescent="0.15">
      <c r="B106" s="35" t="s">
        <v>45</v>
      </c>
      <c r="C106" s="36">
        <f>'単位修得状況確認表（専門教育科目）'!T34</f>
        <v>0</v>
      </c>
      <c r="D106" s="37">
        <f>SUM(C$100:C106)</f>
        <v>0</v>
      </c>
    </row>
    <row r="107" spans="2:4" ht="14.25" thickBot="1" x14ac:dyDescent="0.2">
      <c r="B107" s="30" t="s">
        <v>46</v>
      </c>
      <c r="C107" s="31">
        <f>'単位修得状況確認表（専門教育科目）'!V34</f>
        <v>0</v>
      </c>
      <c r="D107" s="44">
        <f>SUM(C$100:C107)</f>
        <v>0</v>
      </c>
    </row>
    <row r="126" spans="2:4" ht="14.25" x14ac:dyDescent="0.15">
      <c r="B126" s="27" t="s">
        <v>102</v>
      </c>
    </row>
    <row r="127" spans="2:4" ht="14.25" thickBot="1" x14ac:dyDescent="0.2"/>
    <row r="128" spans="2:4" ht="14.25" thickBot="1" x14ac:dyDescent="0.2">
      <c r="B128" s="41"/>
      <c r="C128" s="42" t="s">
        <v>35</v>
      </c>
      <c r="D128" s="43" t="s">
        <v>38</v>
      </c>
    </row>
    <row r="129" spans="2:4" x14ac:dyDescent="0.15">
      <c r="B129" s="38" t="s">
        <v>39</v>
      </c>
      <c r="C129" s="39">
        <f>'単位修得状況確認表（専門教育科目）'!H42</f>
        <v>0</v>
      </c>
      <c r="D129" s="40">
        <f>SUM(C$129:C129)</f>
        <v>0</v>
      </c>
    </row>
    <row r="130" spans="2:4" ht="14.25" thickBot="1" x14ac:dyDescent="0.2">
      <c r="B130" s="30" t="s">
        <v>40</v>
      </c>
      <c r="C130" s="31">
        <f>'単位修得状況確認表（専門教育科目）'!J42</f>
        <v>0</v>
      </c>
      <c r="D130" s="44">
        <f>SUM(C$129:C130)</f>
        <v>0</v>
      </c>
    </row>
    <row r="131" spans="2:4" x14ac:dyDescent="0.15">
      <c r="B131" s="35" t="s">
        <v>41</v>
      </c>
      <c r="C131" s="36">
        <f>'単位修得状況確認表（専門教育科目）'!L42</f>
        <v>0</v>
      </c>
      <c r="D131" s="37">
        <f>SUM(C$129:C131)</f>
        <v>0</v>
      </c>
    </row>
    <row r="132" spans="2:4" ht="14.25" thickBot="1" x14ac:dyDescent="0.2">
      <c r="B132" s="33" t="s">
        <v>42</v>
      </c>
      <c r="C132" s="34">
        <f>'単位修得状況確認表（専門教育科目）'!N42</f>
        <v>0</v>
      </c>
      <c r="D132" s="45">
        <f>SUM(C$129:C132)</f>
        <v>0</v>
      </c>
    </row>
    <row r="133" spans="2:4" x14ac:dyDescent="0.15">
      <c r="B133" s="38" t="s">
        <v>43</v>
      </c>
      <c r="C133" s="39">
        <f>'単位修得状況確認表（専門教育科目）'!P42</f>
        <v>0</v>
      </c>
      <c r="D133" s="40">
        <f>SUM(C$129:C133)</f>
        <v>0</v>
      </c>
    </row>
    <row r="134" spans="2:4" ht="14.25" thickBot="1" x14ac:dyDescent="0.2">
      <c r="B134" s="30" t="s">
        <v>44</v>
      </c>
      <c r="C134" s="31">
        <f>'単位修得状況確認表（専門教育科目）'!R42</f>
        <v>0</v>
      </c>
      <c r="D134" s="44">
        <f>SUM(C$129:C134)</f>
        <v>0</v>
      </c>
    </row>
    <row r="135" spans="2:4" x14ac:dyDescent="0.15">
      <c r="B135" s="35" t="s">
        <v>45</v>
      </c>
      <c r="C135" s="36">
        <f>'単位修得状況確認表（専門教育科目）'!T42</f>
        <v>0</v>
      </c>
      <c r="D135" s="37">
        <f>SUM(C$129:C135)</f>
        <v>0</v>
      </c>
    </row>
    <row r="136" spans="2:4" ht="14.25" thickBot="1" x14ac:dyDescent="0.2">
      <c r="B136" s="30" t="s">
        <v>46</v>
      </c>
      <c r="C136" s="31">
        <f>'単位修得状況確認表（専門教育科目）'!V42</f>
        <v>0</v>
      </c>
      <c r="D136" s="44">
        <f>SUM(C$129:C136)</f>
        <v>0</v>
      </c>
    </row>
    <row r="144" spans="2:4" ht="14.25" x14ac:dyDescent="0.15">
      <c r="B144" s="27" t="s">
        <v>193</v>
      </c>
    </row>
    <row r="145" spans="2:4" ht="14.25" thickBot="1" x14ac:dyDescent="0.2"/>
    <row r="146" spans="2:4" ht="14.25" thickBot="1" x14ac:dyDescent="0.2">
      <c r="B146" s="41"/>
      <c r="C146" s="42" t="s">
        <v>35</v>
      </c>
      <c r="D146" s="43" t="s">
        <v>38</v>
      </c>
    </row>
    <row r="147" spans="2:4" x14ac:dyDescent="0.15">
      <c r="B147" s="38" t="s">
        <v>39</v>
      </c>
      <c r="C147" s="39">
        <f>'単位修得状況確認表（専門教育科目）'!H52</f>
        <v>0</v>
      </c>
      <c r="D147" s="40">
        <f>SUM(C$147:C147)</f>
        <v>0</v>
      </c>
    </row>
    <row r="148" spans="2:4" ht="14.25" thickBot="1" x14ac:dyDescent="0.2">
      <c r="B148" s="30" t="s">
        <v>40</v>
      </c>
      <c r="C148" s="31">
        <f>'単位修得状況確認表（専門教育科目）'!J52</f>
        <v>0</v>
      </c>
      <c r="D148" s="44">
        <f>SUM(C$147:C148)</f>
        <v>0</v>
      </c>
    </row>
    <row r="149" spans="2:4" x14ac:dyDescent="0.15">
      <c r="B149" s="35" t="s">
        <v>41</v>
      </c>
      <c r="C149" s="36">
        <f>'単位修得状況確認表（専門教育科目）'!L52</f>
        <v>0</v>
      </c>
      <c r="D149" s="37">
        <f>SUM(C$147:C149)</f>
        <v>0</v>
      </c>
    </row>
    <row r="150" spans="2:4" ht="14.25" thickBot="1" x14ac:dyDescent="0.2">
      <c r="B150" s="33" t="s">
        <v>42</v>
      </c>
      <c r="C150" s="34">
        <f>'単位修得状況確認表（専門教育科目）'!N52</f>
        <v>0</v>
      </c>
      <c r="D150" s="45">
        <f>SUM(C$147:C150)</f>
        <v>0</v>
      </c>
    </row>
    <row r="151" spans="2:4" x14ac:dyDescent="0.15">
      <c r="B151" s="38" t="s">
        <v>43</v>
      </c>
      <c r="C151" s="39">
        <f>'単位修得状況確認表（専門教育科目）'!P52</f>
        <v>0</v>
      </c>
      <c r="D151" s="40">
        <f>SUM(C$147:C151)</f>
        <v>0</v>
      </c>
    </row>
    <row r="152" spans="2:4" ht="14.25" thickBot="1" x14ac:dyDescent="0.2">
      <c r="B152" s="30" t="s">
        <v>44</v>
      </c>
      <c r="C152" s="31">
        <f>'単位修得状況確認表（専門教育科目）'!R52</f>
        <v>0</v>
      </c>
      <c r="D152" s="44">
        <f>SUM(C$147:C152)</f>
        <v>0</v>
      </c>
    </row>
    <row r="153" spans="2:4" x14ac:dyDescent="0.15">
      <c r="B153" s="35" t="s">
        <v>45</v>
      </c>
      <c r="C153" s="36">
        <f>'単位修得状況確認表（専門教育科目）'!T52</f>
        <v>0</v>
      </c>
      <c r="D153" s="37">
        <f>SUM(C$147:C153)</f>
        <v>0</v>
      </c>
    </row>
    <row r="154" spans="2:4" ht="14.25" thickBot="1" x14ac:dyDescent="0.2">
      <c r="B154" s="30" t="s">
        <v>46</v>
      </c>
      <c r="C154" s="31">
        <f>'単位修得状況確認表（専門教育科目）'!V52</f>
        <v>0</v>
      </c>
      <c r="D154" s="44">
        <f>SUM(C$147:C154)</f>
        <v>0</v>
      </c>
    </row>
    <row r="162" spans="2:4" ht="14.25" x14ac:dyDescent="0.15">
      <c r="B162" s="27" t="s">
        <v>194</v>
      </c>
    </row>
    <row r="163" spans="2:4" ht="14.25" thickBot="1" x14ac:dyDescent="0.2"/>
    <row r="164" spans="2:4" ht="14.25" thickBot="1" x14ac:dyDescent="0.2">
      <c r="B164" s="41"/>
      <c r="C164" s="42" t="s">
        <v>35</v>
      </c>
      <c r="D164" s="43" t="s">
        <v>38</v>
      </c>
    </row>
    <row r="165" spans="2:4" x14ac:dyDescent="0.15">
      <c r="B165" s="38" t="s">
        <v>39</v>
      </c>
      <c r="C165" s="39">
        <f>'単位修得状況確認表（専門教育科目）'!H61</f>
        <v>0</v>
      </c>
      <c r="D165" s="40">
        <f>SUM(C$165:C165)</f>
        <v>0</v>
      </c>
    </row>
    <row r="166" spans="2:4" ht="14.25" thickBot="1" x14ac:dyDescent="0.2">
      <c r="B166" s="30" t="s">
        <v>40</v>
      </c>
      <c r="C166" s="31">
        <f>'単位修得状況確認表（専門教育科目）'!J61</f>
        <v>0</v>
      </c>
      <c r="D166" s="44">
        <f>SUM(C$165:C166)</f>
        <v>0</v>
      </c>
    </row>
    <row r="167" spans="2:4" x14ac:dyDescent="0.15">
      <c r="B167" s="35" t="s">
        <v>41</v>
      </c>
      <c r="C167" s="36">
        <f>'単位修得状況確認表（専門教育科目）'!L61</f>
        <v>0</v>
      </c>
      <c r="D167" s="37">
        <f>SUM(C$165:C167)</f>
        <v>0</v>
      </c>
    </row>
    <row r="168" spans="2:4" ht="14.25" thickBot="1" x14ac:dyDescent="0.2">
      <c r="B168" s="33" t="s">
        <v>42</v>
      </c>
      <c r="C168" s="34">
        <f>'単位修得状況確認表（専門教育科目）'!N61</f>
        <v>0</v>
      </c>
      <c r="D168" s="45">
        <f>SUM(C$165:C168)</f>
        <v>0</v>
      </c>
    </row>
    <row r="169" spans="2:4" x14ac:dyDescent="0.15">
      <c r="B169" s="38" t="s">
        <v>43</v>
      </c>
      <c r="C169" s="39">
        <f>'単位修得状況確認表（専門教育科目）'!P61</f>
        <v>0</v>
      </c>
      <c r="D169" s="40">
        <f>SUM(C$165:C169)</f>
        <v>0</v>
      </c>
    </row>
    <row r="170" spans="2:4" ht="14.25" thickBot="1" x14ac:dyDescent="0.2">
      <c r="B170" s="30" t="s">
        <v>44</v>
      </c>
      <c r="C170" s="31">
        <f>'単位修得状況確認表（専門教育科目）'!R61</f>
        <v>0</v>
      </c>
      <c r="D170" s="44">
        <f>SUM(C$165:C170)</f>
        <v>0</v>
      </c>
    </row>
    <row r="171" spans="2:4" x14ac:dyDescent="0.15">
      <c r="B171" s="35" t="s">
        <v>45</v>
      </c>
      <c r="C171" s="36">
        <f>'単位修得状況確認表（専門教育科目）'!T61</f>
        <v>0</v>
      </c>
      <c r="D171" s="37">
        <f>SUM(C$165:C171)</f>
        <v>0</v>
      </c>
    </row>
    <row r="172" spans="2:4" ht="14.25" thickBot="1" x14ac:dyDescent="0.2">
      <c r="B172" s="30" t="s">
        <v>46</v>
      </c>
      <c r="C172" s="31">
        <f>'単位修得状況確認表（専門教育科目）'!V61</f>
        <v>0</v>
      </c>
      <c r="D172" s="44">
        <f>SUM(C$165:C172)</f>
        <v>0</v>
      </c>
    </row>
    <row r="180" spans="2:4" ht="14.25" x14ac:dyDescent="0.15">
      <c r="B180" s="27" t="s">
        <v>195</v>
      </c>
    </row>
    <row r="181" spans="2:4" ht="14.25" thickBot="1" x14ac:dyDescent="0.2"/>
    <row r="182" spans="2:4" ht="14.25" thickBot="1" x14ac:dyDescent="0.2">
      <c r="B182" s="41"/>
      <c r="C182" s="42" t="s">
        <v>35</v>
      </c>
      <c r="D182" s="43" t="s">
        <v>38</v>
      </c>
    </row>
    <row r="183" spans="2:4" x14ac:dyDescent="0.15">
      <c r="B183" s="38" t="s">
        <v>39</v>
      </c>
      <c r="C183" s="39">
        <f>'単位修得状況確認表（専門教育科目）'!H73</f>
        <v>0</v>
      </c>
      <c r="D183" s="40">
        <f>SUM(C$183:C183)</f>
        <v>0</v>
      </c>
    </row>
    <row r="184" spans="2:4" ht="14.25" thickBot="1" x14ac:dyDescent="0.2">
      <c r="B184" s="30" t="s">
        <v>40</v>
      </c>
      <c r="C184" s="31">
        <f>'単位修得状況確認表（専門教育科目）'!J73</f>
        <v>0</v>
      </c>
      <c r="D184" s="44">
        <f>SUM(C$183:C184)</f>
        <v>0</v>
      </c>
    </row>
    <row r="185" spans="2:4" x14ac:dyDescent="0.15">
      <c r="B185" s="35" t="s">
        <v>41</v>
      </c>
      <c r="C185" s="36">
        <f>'単位修得状況確認表（専門教育科目）'!L73</f>
        <v>0</v>
      </c>
      <c r="D185" s="37">
        <f>SUM(C$183:C185)</f>
        <v>0</v>
      </c>
    </row>
    <row r="186" spans="2:4" ht="14.25" thickBot="1" x14ac:dyDescent="0.2">
      <c r="B186" s="33" t="s">
        <v>42</v>
      </c>
      <c r="C186" s="34">
        <f>'単位修得状況確認表（専門教育科目）'!N73</f>
        <v>0</v>
      </c>
      <c r="D186" s="45">
        <f>SUM(C$183:C186)</f>
        <v>0</v>
      </c>
    </row>
    <row r="187" spans="2:4" x14ac:dyDescent="0.15">
      <c r="B187" s="38" t="s">
        <v>43</v>
      </c>
      <c r="C187" s="39">
        <f>'単位修得状況確認表（専門教育科目）'!P73</f>
        <v>0</v>
      </c>
      <c r="D187" s="40">
        <f>SUM(C$183:C187)</f>
        <v>0</v>
      </c>
    </row>
    <row r="188" spans="2:4" ht="14.25" thickBot="1" x14ac:dyDescent="0.2">
      <c r="B188" s="30" t="s">
        <v>44</v>
      </c>
      <c r="C188" s="31">
        <f>'単位修得状況確認表（専門教育科目）'!R73</f>
        <v>0</v>
      </c>
      <c r="D188" s="44">
        <f>SUM(C$183:C188)</f>
        <v>0</v>
      </c>
    </row>
    <row r="189" spans="2:4" x14ac:dyDescent="0.15">
      <c r="B189" s="35" t="s">
        <v>45</v>
      </c>
      <c r="C189" s="36">
        <f>'単位修得状況確認表（専門教育科目）'!T73</f>
        <v>0</v>
      </c>
      <c r="D189" s="37">
        <f>SUM(C$183:C189)</f>
        <v>0</v>
      </c>
    </row>
    <row r="190" spans="2:4" ht="14.25" thickBot="1" x14ac:dyDescent="0.2">
      <c r="B190" s="30" t="s">
        <v>46</v>
      </c>
      <c r="C190" s="31">
        <f>'単位修得状況確認表（専門教育科目）'!V73</f>
        <v>0</v>
      </c>
      <c r="D190" s="44">
        <f>SUM(C$183:C190)</f>
        <v>0</v>
      </c>
    </row>
    <row r="199" spans="2:4" ht="14.25" x14ac:dyDescent="0.15">
      <c r="B199" s="27" t="s">
        <v>63</v>
      </c>
    </row>
    <row r="200" spans="2:4" ht="14.25" thickBot="1" x14ac:dyDescent="0.2"/>
    <row r="201" spans="2:4" ht="14.25" thickBot="1" x14ac:dyDescent="0.2">
      <c r="B201" s="41"/>
      <c r="C201" s="42" t="s">
        <v>35</v>
      </c>
      <c r="D201" s="43" t="s">
        <v>38</v>
      </c>
    </row>
    <row r="202" spans="2:4" x14ac:dyDescent="0.15">
      <c r="B202" s="38" t="s">
        <v>39</v>
      </c>
      <c r="C202" s="39">
        <f t="shared" ref="C202:C209" si="0">SUM(C6,E6,G6,C37,E37,C68,E68,C100,C129,C147,C165,C183)</f>
        <v>0</v>
      </c>
      <c r="D202" s="40">
        <f>SUM(C$202:C202)</f>
        <v>0</v>
      </c>
    </row>
    <row r="203" spans="2:4" ht="14.25" thickBot="1" x14ac:dyDescent="0.2">
      <c r="B203" s="30" t="s">
        <v>40</v>
      </c>
      <c r="C203" s="31">
        <f t="shared" si="0"/>
        <v>0</v>
      </c>
      <c r="D203" s="44">
        <f>SUM(C$202:C203)</f>
        <v>0</v>
      </c>
    </row>
    <row r="204" spans="2:4" x14ac:dyDescent="0.15">
      <c r="B204" s="35" t="s">
        <v>41</v>
      </c>
      <c r="C204" s="39">
        <f t="shared" si="0"/>
        <v>0</v>
      </c>
      <c r="D204" s="37">
        <f>SUM(C$202:C204)</f>
        <v>0</v>
      </c>
    </row>
    <row r="205" spans="2:4" ht="14.25" thickBot="1" x14ac:dyDescent="0.2">
      <c r="B205" s="33" t="s">
        <v>42</v>
      </c>
      <c r="C205" s="31">
        <f t="shared" si="0"/>
        <v>0</v>
      </c>
      <c r="D205" s="45">
        <f>SUM(C$202:C205)</f>
        <v>0</v>
      </c>
    </row>
    <row r="206" spans="2:4" x14ac:dyDescent="0.15">
      <c r="B206" s="38" t="s">
        <v>43</v>
      </c>
      <c r="C206" s="39">
        <f t="shared" si="0"/>
        <v>0</v>
      </c>
      <c r="D206" s="40">
        <f>SUM(C$202:C206)</f>
        <v>0</v>
      </c>
    </row>
    <row r="207" spans="2:4" ht="14.25" thickBot="1" x14ac:dyDescent="0.2">
      <c r="B207" s="30" t="s">
        <v>44</v>
      </c>
      <c r="C207" s="31">
        <f t="shared" si="0"/>
        <v>0</v>
      </c>
      <c r="D207" s="44">
        <f>SUM(C$202:C207)</f>
        <v>0</v>
      </c>
    </row>
    <row r="208" spans="2:4" x14ac:dyDescent="0.15">
      <c r="B208" s="35" t="s">
        <v>45</v>
      </c>
      <c r="C208" s="39">
        <f t="shared" si="0"/>
        <v>0</v>
      </c>
      <c r="D208" s="37">
        <f>SUM(C$202:C208)</f>
        <v>0</v>
      </c>
    </row>
    <row r="209" spans="2:4" ht="14.25" thickBot="1" x14ac:dyDescent="0.2">
      <c r="B209" s="30" t="s">
        <v>46</v>
      </c>
      <c r="C209" s="31">
        <f t="shared" si="0"/>
        <v>0</v>
      </c>
      <c r="D209" s="44">
        <f>SUM(C$202:C209)</f>
        <v>0</v>
      </c>
    </row>
    <row r="231" spans="2:17" ht="14.25" x14ac:dyDescent="0.15">
      <c r="B231" s="27" t="s">
        <v>61</v>
      </c>
      <c r="F231" s="103"/>
      <c r="G231" s="103"/>
      <c r="H231" s="103"/>
      <c r="I231" s="103"/>
      <c r="J231" s="103"/>
      <c r="K231" s="103"/>
      <c r="L231" s="103"/>
      <c r="M231" s="103"/>
      <c r="N231" s="103"/>
      <c r="O231" s="103"/>
      <c r="P231" s="103"/>
      <c r="Q231" s="103"/>
    </row>
    <row r="232" spans="2:17" ht="14.25" thickBot="1" x14ac:dyDescent="0.2">
      <c r="F232" s="103"/>
      <c r="G232" s="103"/>
      <c r="H232" s="103"/>
      <c r="I232" s="103"/>
      <c r="J232" s="103"/>
      <c r="K232" s="103"/>
      <c r="L232" s="103"/>
      <c r="M232" s="103"/>
      <c r="N232" s="103"/>
      <c r="O232" s="103"/>
      <c r="P232" s="103"/>
      <c r="Q232" s="103"/>
    </row>
    <row r="233" spans="2:17" ht="14.25" thickBot="1" x14ac:dyDescent="0.2">
      <c r="B233" s="46"/>
      <c r="C233" s="47" t="s">
        <v>48</v>
      </c>
      <c r="D233" s="47" t="s">
        <v>49</v>
      </c>
      <c r="E233" s="48" t="s">
        <v>127</v>
      </c>
      <c r="F233" s="106" t="s">
        <v>128</v>
      </c>
      <c r="G233" s="106" t="s">
        <v>129</v>
      </c>
      <c r="H233" s="99"/>
      <c r="I233" s="103"/>
      <c r="J233" s="103"/>
      <c r="K233" s="103"/>
      <c r="L233" s="103"/>
      <c r="M233" s="103"/>
      <c r="N233" s="103"/>
      <c r="O233" s="103"/>
      <c r="P233" s="103"/>
      <c r="Q233" s="103"/>
    </row>
    <row r="234" spans="2:17" x14ac:dyDescent="0.15">
      <c r="B234" s="38" t="s">
        <v>39</v>
      </c>
      <c r="C234" s="39">
        <f>'単位修得状況確認表（共通教育科目等）'!I18+'単位修得状況確認表（共通教育科目等）'!I38+'単位修得状況確認表（専門教育科目）'!I34+'単位修得状況確認表（専門教育科目）'!I42+'単位修得状況確認表（専門教育科目）'!I52+'単位修得状況確認表（専門教育科目）'!I61+'単位修得状況確認表（専門教育科目）'!I73</f>
        <v>0</v>
      </c>
      <c r="D234" s="39" t="str">
        <f t="shared" ref="D234:D241" si="1">IF(E234=0,"",C234/E234)</f>
        <v/>
      </c>
      <c r="E234" s="40">
        <f>D202-F234+G234</f>
        <v>0</v>
      </c>
      <c r="F234" s="102">
        <f>SUM('単位修得状況確認表（共通教育科目等）'!H42,'単位修得状況確認表（専門教育科目）'!H78)</f>
        <v>0</v>
      </c>
      <c r="G234" s="102">
        <f>SUM('単位修得状況確認表（共通教育科目等）'!H43,'単位修得状況確認表（専門教育科目）'!H79)</f>
        <v>0</v>
      </c>
      <c r="H234" s="102"/>
      <c r="I234" s="103"/>
      <c r="J234" s="103"/>
      <c r="K234" s="103"/>
      <c r="L234" s="103"/>
      <c r="M234" s="103"/>
      <c r="N234" s="103"/>
      <c r="O234" s="103"/>
      <c r="P234" s="103"/>
      <c r="Q234" s="103"/>
    </row>
    <row r="235" spans="2:17" ht="14.25" thickBot="1" x14ac:dyDescent="0.2">
      <c r="B235" s="30" t="s">
        <v>40</v>
      </c>
      <c r="C235" s="31">
        <f>C234+'単位修得状況確認表（共通教育科目等）'!K18+'単位修得状況確認表（共通教育科目等）'!K38+'単位修得状況確認表（専門教育科目）'!K34+'単位修得状況確認表（専門教育科目）'!K42+'単位修得状況確認表（専門教育科目）'!K52+'単位修得状況確認表（専門教育科目）'!K61+'単位修得状況確認表（専門教育科目）'!K73</f>
        <v>0</v>
      </c>
      <c r="D235" s="31" t="str">
        <f t="shared" si="1"/>
        <v/>
      </c>
      <c r="E235" s="32">
        <f>D203-F235+G235</f>
        <v>0</v>
      </c>
      <c r="F235" s="102">
        <f>SUM(F234,'単位修得状況確認表（共通教育科目等）'!J42,'単位修得状況確認表（専門教育科目）'!J78)</f>
        <v>0</v>
      </c>
      <c r="G235" s="102">
        <f>SUM(G234,'単位修得状況確認表（共通教育科目等）'!J43,'単位修得状況確認表（専門教育科目）'!J79)</f>
        <v>0</v>
      </c>
      <c r="H235" s="102"/>
      <c r="I235" s="103"/>
      <c r="J235" s="103"/>
      <c r="K235" s="103"/>
      <c r="L235" s="103"/>
      <c r="M235" s="103"/>
      <c r="N235" s="103"/>
      <c r="O235" s="103"/>
      <c r="P235" s="103"/>
      <c r="Q235" s="103"/>
    </row>
    <row r="236" spans="2:17" x14ac:dyDescent="0.15">
      <c r="B236" s="35" t="s">
        <v>41</v>
      </c>
      <c r="C236" s="39">
        <f>C235+'単位修得状況確認表（共通教育科目等）'!M18+'単位修得状況確認表（共通教育科目等）'!M38+'単位修得状況確認表（専門教育科目）'!M34+'単位修得状況確認表（専門教育科目）'!M42+'単位修得状況確認表（専門教育科目）'!M52+'単位修得状況確認表（専門教育科目）'!M61+'単位修得状況確認表（専門教育科目）'!M73</f>
        <v>0</v>
      </c>
      <c r="D236" s="39" t="str">
        <f t="shared" si="1"/>
        <v/>
      </c>
      <c r="E236" s="40">
        <f t="shared" ref="E236:E241" si="2">D204-F236+G236</f>
        <v>0</v>
      </c>
      <c r="F236" s="102">
        <f>SUM(F235,'単位修得状況確認表（共通教育科目等）'!L42,'単位修得状況確認表（専門教育科目）'!L78)</f>
        <v>0</v>
      </c>
      <c r="G236" s="102">
        <f>SUM(G235,'単位修得状況確認表（共通教育科目等）'!L43,'単位修得状況確認表（専門教育科目）'!L79)</f>
        <v>0</v>
      </c>
      <c r="H236" s="102"/>
      <c r="I236" s="103"/>
      <c r="J236" s="103"/>
      <c r="K236" s="103"/>
      <c r="L236" s="103"/>
      <c r="M236" s="103"/>
      <c r="N236" s="103"/>
      <c r="O236" s="103"/>
      <c r="P236" s="103"/>
      <c r="Q236" s="103"/>
    </row>
    <row r="237" spans="2:17" ht="14.25" thickBot="1" x14ac:dyDescent="0.2">
      <c r="B237" s="33" t="s">
        <v>42</v>
      </c>
      <c r="C237" s="31">
        <f>C236+'単位修得状況確認表（共通教育科目等）'!O18+'単位修得状況確認表（共通教育科目等）'!O38+'単位修得状況確認表（専門教育科目）'!O34+'単位修得状況確認表（専門教育科目）'!O42+'単位修得状況確認表（専門教育科目）'!O52+'単位修得状況確認表（専門教育科目）'!O61+'単位修得状況確認表（専門教育科目）'!O73</f>
        <v>0</v>
      </c>
      <c r="D237" s="31" t="str">
        <f t="shared" si="1"/>
        <v/>
      </c>
      <c r="E237" s="32">
        <f t="shared" si="2"/>
        <v>0</v>
      </c>
      <c r="F237" s="102">
        <f>SUM(F236,'単位修得状況確認表（共通教育科目等）'!N42,'単位修得状況確認表（専門教育科目）'!N78)</f>
        <v>0</v>
      </c>
      <c r="G237" s="102">
        <f>SUM(G236,'単位修得状況確認表（共通教育科目等）'!N43,'単位修得状況確認表（専門教育科目）'!N79)</f>
        <v>0</v>
      </c>
      <c r="H237" s="102"/>
      <c r="I237" s="103"/>
      <c r="J237" s="103"/>
      <c r="K237" s="103"/>
      <c r="L237" s="103"/>
      <c r="M237" s="103"/>
      <c r="N237" s="103"/>
      <c r="O237" s="103"/>
      <c r="P237" s="103"/>
      <c r="Q237" s="103"/>
    </row>
    <row r="238" spans="2:17" x14ac:dyDescent="0.15">
      <c r="B238" s="38" t="s">
        <v>43</v>
      </c>
      <c r="C238" s="39">
        <f>C237+'単位修得状況確認表（共通教育科目等）'!Q18+'単位修得状況確認表（共通教育科目等）'!Q38+'単位修得状況確認表（専門教育科目）'!Q34+'単位修得状況確認表（専門教育科目）'!Q42+'単位修得状況確認表（専門教育科目）'!Q52+'単位修得状況確認表（専門教育科目）'!Q61+'単位修得状況確認表（専門教育科目）'!Q73</f>
        <v>0</v>
      </c>
      <c r="D238" s="39" t="str">
        <f t="shared" si="1"/>
        <v/>
      </c>
      <c r="E238" s="40">
        <f t="shared" si="2"/>
        <v>0</v>
      </c>
      <c r="F238" s="102">
        <f>SUM(F237,'単位修得状況確認表（共通教育科目等）'!P42,'単位修得状況確認表（専門教育科目）'!P78)</f>
        <v>0</v>
      </c>
      <c r="G238" s="102">
        <f>SUM(G237,'単位修得状況確認表（共通教育科目等）'!P43,'単位修得状況確認表（専門教育科目）'!P79)</f>
        <v>0</v>
      </c>
      <c r="H238" s="102"/>
      <c r="I238" s="103"/>
      <c r="J238" s="103"/>
      <c r="K238" s="103"/>
      <c r="L238" s="103"/>
      <c r="M238" s="103"/>
      <c r="N238" s="103"/>
      <c r="O238" s="103"/>
      <c r="P238" s="103"/>
      <c r="Q238" s="103"/>
    </row>
    <row r="239" spans="2:17" ht="14.25" thickBot="1" x14ac:dyDescent="0.2">
      <c r="B239" s="30" t="s">
        <v>44</v>
      </c>
      <c r="C239" s="31">
        <f>C238+'単位修得状況確認表（共通教育科目等）'!S18+'単位修得状況確認表（共通教育科目等）'!S38+'単位修得状況確認表（専門教育科目）'!S34+'単位修得状況確認表（専門教育科目）'!S42+'単位修得状況確認表（専門教育科目）'!S52+'単位修得状況確認表（専門教育科目）'!S61+'単位修得状況確認表（専門教育科目）'!S73</f>
        <v>0</v>
      </c>
      <c r="D239" s="31" t="str">
        <f t="shared" si="1"/>
        <v/>
      </c>
      <c r="E239" s="32">
        <f t="shared" si="2"/>
        <v>0</v>
      </c>
      <c r="F239" s="102">
        <f>SUM(F238,'単位修得状況確認表（共通教育科目等）'!R42,'単位修得状況確認表（専門教育科目）'!R78)</f>
        <v>0</v>
      </c>
      <c r="G239" s="102">
        <f>SUM(G238,'単位修得状況確認表（共通教育科目等）'!R43,'単位修得状況確認表（専門教育科目）'!R79)</f>
        <v>0</v>
      </c>
      <c r="H239" s="102"/>
      <c r="I239" s="103"/>
      <c r="J239" s="103"/>
      <c r="K239" s="103"/>
      <c r="L239" s="103"/>
      <c r="M239" s="103"/>
      <c r="N239" s="103"/>
      <c r="O239" s="103"/>
      <c r="P239" s="103"/>
      <c r="Q239" s="103"/>
    </row>
    <row r="240" spans="2:17" x14ac:dyDescent="0.15">
      <c r="B240" s="35" t="s">
        <v>45</v>
      </c>
      <c r="C240" s="36">
        <f>C239+'単位修得状況確認表（共通教育科目等）'!T18+'単位修得状況確認表（共通教育科目等）'!T38+'単位修得状況確認表（専門教育科目）'!T34+'単位修得状況確認表（専門教育科目）'!T42+'単位修得状況確認表（専門教育科目）'!T52+'単位修得状況確認表（専門教育科目）'!T61+'単位修得状況確認表（専門教育科目）'!T73</f>
        <v>0</v>
      </c>
      <c r="D240" s="39" t="str">
        <f t="shared" si="1"/>
        <v/>
      </c>
      <c r="E240" s="40">
        <f t="shared" si="2"/>
        <v>0</v>
      </c>
      <c r="F240" s="102">
        <f>SUM(F239,'単位修得状況確認表（共通教育科目等）'!T42,'単位修得状況確認表（専門教育科目）'!T78)</f>
        <v>0</v>
      </c>
      <c r="G240" s="102">
        <f>SUM(G239,'単位修得状況確認表（共通教育科目等）'!T43,'単位修得状況確認表（専門教育科目）'!T79)</f>
        <v>0</v>
      </c>
      <c r="H240" s="102"/>
      <c r="I240" s="103"/>
      <c r="J240" s="103"/>
      <c r="K240" s="103"/>
      <c r="L240" s="103"/>
      <c r="M240" s="103"/>
      <c r="N240" s="103"/>
      <c r="O240" s="103"/>
      <c r="P240" s="103"/>
      <c r="Q240" s="103"/>
    </row>
    <row r="241" spans="2:17" ht="14.25" thickBot="1" x14ac:dyDescent="0.2">
      <c r="B241" s="30" t="s">
        <v>46</v>
      </c>
      <c r="C241" s="31">
        <f>C240+'単位修得状況確認表（共通教育科目等）'!W18+'単位修得状況確認表（共通教育科目等）'!W38+'単位修得状況確認表（専門教育科目）'!W34+'単位修得状況確認表（専門教育科目）'!W42+'単位修得状況確認表（専門教育科目）'!W52+'単位修得状況確認表（専門教育科目）'!W61+'単位修得状況確認表（専門教育科目）'!W73</f>
        <v>0</v>
      </c>
      <c r="D241" s="31" t="str">
        <f t="shared" si="1"/>
        <v/>
      </c>
      <c r="E241" s="32">
        <f t="shared" si="2"/>
        <v>0</v>
      </c>
      <c r="F241" s="102">
        <f>SUM(F240,'単位修得状況確認表（共通教育科目等）'!V42,'単位修得状況確認表（専門教育科目）'!V78)</f>
        <v>0</v>
      </c>
      <c r="G241" s="102">
        <f>SUM(G240,'単位修得状況確認表（共通教育科目等）'!V43,'単位修得状況確認表（専門教育科目）'!V79)</f>
        <v>0</v>
      </c>
      <c r="H241" s="102"/>
      <c r="I241" s="103"/>
      <c r="J241" s="103"/>
      <c r="K241" s="103"/>
      <c r="L241" s="103"/>
      <c r="M241" s="103"/>
      <c r="N241" s="103"/>
      <c r="O241" s="103"/>
      <c r="P241" s="103"/>
      <c r="Q241" s="103"/>
    </row>
    <row r="242" spans="2:17" x14ac:dyDescent="0.15">
      <c r="F242" s="103"/>
      <c r="G242" s="103"/>
      <c r="H242" s="103"/>
      <c r="I242" s="103"/>
      <c r="J242" s="103"/>
      <c r="K242" s="103"/>
      <c r="L242" s="103"/>
      <c r="M242" s="103"/>
      <c r="N242" s="103"/>
      <c r="O242" s="103"/>
      <c r="P242" s="103"/>
      <c r="Q242" s="103"/>
    </row>
    <row r="243" spans="2:17" x14ac:dyDescent="0.15">
      <c r="F243" s="103"/>
      <c r="G243" s="103"/>
      <c r="H243" s="103"/>
      <c r="I243" s="103"/>
      <c r="J243" s="103"/>
      <c r="K243" s="103"/>
      <c r="L243" s="103"/>
      <c r="M243" s="103"/>
      <c r="N243" s="103"/>
      <c r="O243" s="103"/>
      <c r="P243" s="103"/>
      <c r="Q243" s="103"/>
    </row>
    <row r="244" spans="2:17" x14ac:dyDescent="0.15">
      <c r="F244" s="103"/>
      <c r="G244" s="103"/>
      <c r="H244" s="103"/>
      <c r="I244" s="103"/>
      <c r="J244" s="103"/>
      <c r="K244" s="103"/>
      <c r="L244" s="103"/>
      <c r="M244" s="103"/>
      <c r="N244" s="103"/>
      <c r="O244" s="103"/>
      <c r="P244" s="103"/>
      <c r="Q244" s="103"/>
    </row>
  </sheetData>
  <sheetProtection password="CC39" sheet="1" objects="1" scenarios="1" selectLockedCells="1"/>
  <mergeCells count="7">
    <mergeCell ref="C66:D66"/>
    <mergeCell ref="E66:F66"/>
    <mergeCell ref="C4:D4"/>
    <mergeCell ref="E4:F4"/>
    <mergeCell ref="G4:H4"/>
    <mergeCell ref="C35:D35"/>
    <mergeCell ref="E35:F35"/>
  </mergeCells>
  <phoneticPr fontId="5"/>
  <pageMargins left="0.70866141732283472" right="0.70866141732283472" top="0.35433070866141736" bottom="0.35433070866141736" header="0.31496062992125984" footer="0.31496062992125984"/>
  <pageSetup paperSize="9" scale="51" fitToHeight="0" orientation="portrait" horizontalDpi="300" verticalDpi="300" r:id="rId1"/>
  <rowBreaks count="1" manualBreakCount="1">
    <brk id="19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学生カード</vt:lpstr>
      <vt:lpstr>自己採点シート</vt:lpstr>
      <vt:lpstr>学習自己点検シート </vt:lpstr>
      <vt:lpstr>単位修得状況確認表（共通教育科目等）</vt:lpstr>
      <vt:lpstr>単位修得状況確認表（専門教育科目）</vt:lpstr>
      <vt:lpstr>累積グラフ</vt:lpstr>
      <vt:lpstr>'学習自己点検シート '!Print_Area</vt:lpstr>
      <vt:lpstr>自己採点シート!Print_Area</vt:lpstr>
      <vt:lpstr>'単位修得状況確認表（共通教育科目等）'!Print_Area</vt:lpstr>
      <vt:lpstr>'単位修得状況確認表（専門教育科目）'!Print_Area</vt:lpstr>
      <vt:lpstr>累積グラフ!Print_Area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二宮　公紀</dc:creator>
  <cp:lastModifiedBy>Windows ユーザー</cp:lastModifiedBy>
  <cp:lastPrinted>2014-01-28T07:36:02Z</cp:lastPrinted>
  <dcterms:created xsi:type="dcterms:W3CDTF">2008-03-19T11:26:33Z</dcterms:created>
  <dcterms:modified xsi:type="dcterms:W3CDTF">2015-08-19T08:26:48Z</dcterms:modified>
</cp:coreProperties>
</file>