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ch_User04\Desktop\新しいフォルダー\運営支援\成績表作成\2017~2019ポートフォリオ修正\2017\"/>
    </mc:Choice>
  </mc:AlternateContent>
  <bookViews>
    <workbookView xWindow="0" yWindow="0" windowWidth="28800" windowHeight="12240" tabRatio="854" firstSheet="2" activeTab="3"/>
  </bookViews>
  <sheets>
    <sheet name="表紙" sheetId="14" r:id="rId1"/>
    <sheet name="自己採点シート" sheetId="15" r:id="rId2"/>
    <sheet name="学習自己点検シート " sheetId="16" r:id="rId3"/>
    <sheet name="単位修得状況確認表（共通教育科目，一般学生）" sheetId="17" r:id="rId4"/>
    <sheet name="単位修得状況確認表（専門教育科目）" sheetId="11" r:id="rId5"/>
    <sheet name="累積グラフ" sheetId="19" r:id="rId6"/>
  </sheets>
  <functionGroups builtInGroupCount="18"/>
  <definedNames>
    <definedName name="_xlnm.Print_Area" localSheetId="2">'学習自己点検シート '!$B$1:$N$73</definedName>
    <definedName name="_xlnm.Print_Area" localSheetId="1">自己採点シート!$B$1:$V$24</definedName>
    <definedName name="_xlnm.Print_Area" localSheetId="3">'単位修得状況確認表（共通教育科目，一般学生）'!$A$1:$AS$40</definedName>
    <definedName name="_xlnm.Print_Area" localSheetId="4">'単位修得状況確認表（専門教育科目）'!$A$1:$BA$98</definedName>
    <definedName name="_xlnm.Print_Area" localSheetId="5">累積グラフ!$A$1:$T$239</definedName>
  </definedNames>
  <calcPr calcId="162913"/>
</workbook>
</file>

<file path=xl/calcChain.xml><?xml version="1.0" encoding="utf-8"?>
<calcChain xmlns="http://schemas.openxmlformats.org/spreadsheetml/2006/main">
  <c r="AL23" i="17" l="1"/>
  <c r="AJ23" i="17"/>
  <c r="AH23" i="17"/>
  <c r="AF23" i="17"/>
  <c r="AD23" i="17"/>
  <c r="AB23" i="17"/>
  <c r="Z23" i="17"/>
  <c r="X23" i="17"/>
  <c r="V23" i="17" l="1"/>
  <c r="T23" i="17"/>
  <c r="R23" i="17"/>
  <c r="P23" i="17"/>
  <c r="N23" i="17"/>
  <c r="L23" i="17"/>
  <c r="J23" i="17"/>
  <c r="H23" i="17"/>
  <c r="G226" i="19" l="1"/>
  <c r="G227" i="19" s="1"/>
  <c r="G228" i="19" s="1"/>
  <c r="G229" i="19" s="1"/>
  <c r="G230" i="19" s="1"/>
  <c r="G231" i="19" s="1"/>
  <c r="G232" i="19" s="1"/>
  <c r="G233" i="19" s="1"/>
  <c r="AN98" i="11"/>
  <c r="AN28" i="17"/>
  <c r="AN27" i="17"/>
  <c r="AN26" i="17"/>
  <c r="C147" i="19" l="1"/>
  <c r="C146" i="19"/>
  <c r="C145" i="19"/>
  <c r="C144" i="19"/>
  <c r="C143" i="19"/>
  <c r="C142" i="19"/>
  <c r="D147" i="19" s="1"/>
  <c r="C141" i="19"/>
  <c r="C140" i="19"/>
  <c r="C129" i="19"/>
  <c r="C128" i="19"/>
  <c r="C127" i="19"/>
  <c r="C126" i="19"/>
  <c r="C125" i="19"/>
  <c r="C124" i="19"/>
  <c r="C123" i="19"/>
  <c r="C122" i="19"/>
  <c r="C111" i="19"/>
  <c r="C110" i="19"/>
  <c r="C109" i="19"/>
  <c r="C108" i="19"/>
  <c r="C107" i="19"/>
  <c r="C106" i="19"/>
  <c r="C105" i="19"/>
  <c r="C104" i="19"/>
  <c r="F226" i="19"/>
  <c r="F227" i="19" s="1"/>
  <c r="F228" i="19" s="1"/>
  <c r="F229" i="19" s="1"/>
  <c r="F230" i="19" s="1"/>
  <c r="F231" i="19" s="1"/>
  <c r="F232" i="19" s="1"/>
  <c r="F233" i="19" s="1"/>
  <c r="C183" i="19"/>
  <c r="C182" i="19"/>
  <c r="C181" i="19"/>
  <c r="C180" i="19"/>
  <c r="C179" i="19"/>
  <c r="C178" i="19"/>
  <c r="C177" i="19"/>
  <c r="C176" i="19"/>
  <c r="D183" i="19" s="1"/>
  <c r="C165" i="19"/>
  <c r="C164" i="19"/>
  <c r="C163" i="19"/>
  <c r="C162" i="19"/>
  <c r="C161" i="19"/>
  <c r="C160" i="19"/>
  <c r="C159" i="19"/>
  <c r="C158" i="19"/>
  <c r="D165" i="19" s="1"/>
  <c r="C93" i="19"/>
  <c r="C92" i="19"/>
  <c r="C91" i="19"/>
  <c r="C90" i="19"/>
  <c r="C89" i="19"/>
  <c r="C88" i="19"/>
  <c r="C87" i="19"/>
  <c r="C86" i="19"/>
  <c r="C75" i="19"/>
  <c r="C74" i="19"/>
  <c r="C73" i="19"/>
  <c r="C72" i="19"/>
  <c r="C71" i="19"/>
  <c r="C70" i="19"/>
  <c r="C69" i="19"/>
  <c r="C68" i="19"/>
  <c r="E44" i="19"/>
  <c r="C44" i="19"/>
  <c r="E43" i="19"/>
  <c r="C43" i="19"/>
  <c r="E42" i="19"/>
  <c r="C42" i="19"/>
  <c r="E41" i="19"/>
  <c r="C41" i="19"/>
  <c r="E40" i="19"/>
  <c r="C40" i="19"/>
  <c r="E39" i="19"/>
  <c r="C39" i="19"/>
  <c r="E38" i="19"/>
  <c r="C38" i="19"/>
  <c r="E37" i="19"/>
  <c r="F44" i="19" s="1"/>
  <c r="C37" i="19"/>
  <c r="D44" i="19" s="1"/>
  <c r="E13" i="19"/>
  <c r="C13" i="19"/>
  <c r="E12" i="19"/>
  <c r="C12" i="19"/>
  <c r="E11" i="19"/>
  <c r="C11" i="19"/>
  <c r="E10" i="19"/>
  <c r="C10" i="19"/>
  <c r="E9" i="19"/>
  <c r="C9" i="19"/>
  <c r="E8" i="19"/>
  <c r="C8" i="19"/>
  <c r="E7" i="19"/>
  <c r="C7" i="19"/>
  <c r="E6" i="19"/>
  <c r="F13" i="19" s="1"/>
  <c r="C6" i="19"/>
  <c r="D13" i="19" s="1"/>
  <c r="C197" i="19" l="1"/>
  <c r="C201" i="19"/>
  <c r="D111" i="19"/>
  <c r="D129" i="19"/>
  <c r="C195" i="19"/>
  <c r="C199" i="19"/>
  <c r="D75" i="19"/>
  <c r="C194" i="19"/>
  <c r="C198" i="19"/>
  <c r="D93" i="19"/>
  <c r="C196" i="19"/>
  <c r="C200" i="19"/>
  <c r="D6" i="19"/>
  <c r="D7" i="19"/>
  <c r="D8" i="19"/>
  <c r="D9" i="19"/>
  <c r="D10" i="19"/>
  <c r="D11" i="19"/>
  <c r="D12" i="19"/>
  <c r="D37" i="19"/>
  <c r="D38" i="19"/>
  <c r="D39" i="19"/>
  <c r="D40" i="19"/>
  <c r="D41" i="19"/>
  <c r="D42" i="19"/>
  <c r="D43" i="19"/>
  <c r="D68" i="19"/>
  <c r="D70" i="19"/>
  <c r="D72" i="19"/>
  <c r="D74" i="19"/>
  <c r="D86" i="19"/>
  <c r="D88" i="19"/>
  <c r="D90" i="19"/>
  <c r="D92" i="19"/>
  <c r="D104" i="19"/>
  <c r="D106" i="19"/>
  <c r="D108" i="19"/>
  <c r="D110" i="19"/>
  <c r="D122" i="19"/>
  <c r="D124" i="19"/>
  <c r="D126" i="19"/>
  <c r="D128" i="19"/>
  <c r="D140" i="19"/>
  <c r="D142" i="19"/>
  <c r="D144" i="19"/>
  <c r="D146" i="19"/>
  <c r="D158" i="19"/>
  <c r="D160" i="19"/>
  <c r="D162" i="19"/>
  <c r="D164" i="19"/>
  <c r="D176" i="19"/>
  <c r="D178" i="19"/>
  <c r="D180" i="19"/>
  <c r="D182" i="19"/>
  <c r="F6" i="19"/>
  <c r="F7" i="19"/>
  <c r="F8" i="19"/>
  <c r="F9" i="19"/>
  <c r="F10" i="19"/>
  <c r="F11" i="19"/>
  <c r="F12" i="19"/>
  <c r="F37" i="19"/>
  <c r="F38" i="19"/>
  <c r="F39" i="19"/>
  <c r="F40" i="19"/>
  <c r="F41" i="19"/>
  <c r="F42" i="19"/>
  <c r="F43" i="19"/>
  <c r="D69" i="19"/>
  <c r="D71" i="19"/>
  <c r="D73" i="19"/>
  <c r="D87" i="19"/>
  <c r="D89" i="19"/>
  <c r="D91" i="19"/>
  <c r="D105" i="19"/>
  <c r="D107" i="19"/>
  <c r="D109" i="19"/>
  <c r="D123" i="19"/>
  <c r="D125" i="19"/>
  <c r="D127" i="19"/>
  <c r="D141" i="19"/>
  <c r="D143" i="19"/>
  <c r="D145" i="19"/>
  <c r="D159" i="19"/>
  <c r="D161" i="19"/>
  <c r="D163" i="19"/>
  <c r="D177" i="19"/>
  <c r="D179" i="19"/>
  <c r="D181" i="19"/>
  <c r="D201" i="19" l="1"/>
  <c r="E233" i="19" s="1"/>
  <c r="D233" i="19" s="1"/>
  <c r="D199" i="19"/>
  <c r="E231" i="19" s="1"/>
  <c r="D231" i="19" s="1"/>
  <c r="D197" i="19"/>
  <c r="E229" i="19" s="1"/>
  <c r="D229" i="19" s="1"/>
  <c r="D195" i="19"/>
  <c r="E227" i="19" s="1"/>
  <c r="D227" i="19" s="1"/>
  <c r="D200" i="19"/>
  <c r="E232" i="19" s="1"/>
  <c r="D232" i="19" s="1"/>
  <c r="D198" i="19"/>
  <c r="E230" i="19" s="1"/>
  <c r="D230" i="19" s="1"/>
  <c r="D196" i="19"/>
  <c r="E228" i="19" s="1"/>
  <c r="D228" i="19" s="1"/>
  <c r="D194" i="19"/>
  <c r="E226" i="19" s="1"/>
  <c r="D226" i="19" s="1"/>
  <c r="AM90" i="11" l="1"/>
  <c r="AK90" i="11"/>
  <c r="AI90" i="11"/>
  <c r="AG90" i="11"/>
  <c r="AE90" i="11"/>
  <c r="AC90" i="11"/>
  <c r="AA90" i="11"/>
  <c r="Y90" i="11"/>
  <c r="W90" i="11"/>
  <c r="U90" i="11"/>
  <c r="S90" i="11"/>
  <c r="Q90" i="11"/>
  <c r="O90" i="11"/>
  <c r="M90" i="11"/>
  <c r="K90" i="11"/>
  <c r="I90" i="11"/>
  <c r="AM75" i="11"/>
  <c r="AK75" i="11"/>
  <c r="AI75" i="11"/>
  <c r="AG75" i="11"/>
  <c r="AE75" i="11"/>
  <c r="AC75" i="11"/>
  <c r="AA75" i="11"/>
  <c r="Y75" i="11"/>
  <c r="W75" i="11"/>
  <c r="U75" i="11"/>
  <c r="S75" i="11"/>
  <c r="Q75" i="11"/>
  <c r="O75" i="11"/>
  <c r="M75" i="11"/>
  <c r="K75" i="11"/>
  <c r="I75" i="11"/>
  <c r="AM63" i="11"/>
  <c r="AK63" i="11"/>
  <c r="AI63" i="11"/>
  <c r="AG63" i="11"/>
  <c r="AE63" i="11"/>
  <c r="AC63" i="11"/>
  <c r="AA63" i="11"/>
  <c r="Y63" i="11"/>
  <c r="W63" i="11"/>
  <c r="U63" i="11"/>
  <c r="S63" i="11"/>
  <c r="Q63" i="11"/>
  <c r="O63" i="11"/>
  <c r="M63" i="11"/>
  <c r="K63" i="11"/>
  <c r="I63" i="11"/>
  <c r="AM52" i="11"/>
  <c r="AK52" i="11"/>
  <c r="AI52" i="11"/>
  <c r="AG52" i="11"/>
  <c r="AE52" i="11"/>
  <c r="AC52" i="11"/>
  <c r="AA52" i="11"/>
  <c r="Y52" i="11"/>
  <c r="W52" i="11"/>
  <c r="U52" i="11"/>
  <c r="S52" i="11"/>
  <c r="Q52" i="11"/>
  <c r="O52" i="11"/>
  <c r="M52" i="11"/>
  <c r="K52" i="11"/>
  <c r="I52" i="11"/>
  <c r="AM43" i="11"/>
  <c r="AK43" i="11"/>
  <c r="AI43" i="11"/>
  <c r="AG43" i="11"/>
  <c r="AE43" i="11"/>
  <c r="AC43" i="11"/>
  <c r="AA43" i="11"/>
  <c r="Y43" i="11"/>
  <c r="W43" i="11"/>
  <c r="U43" i="11"/>
  <c r="S43" i="11"/>
  <c r="Q43" i="11"/>
  <c r="O43" i="11"/>
  <c r="M43" i="11"/>
  <c r="K43" i="11"/>
  <c r="I43" i="11"/>
  <c r="AM34" i="11"/>
  <c r="AK34" i="11"/>
  <c r="AI34" i="11"/>
  <c r="AG34" i="11"/>
  <c r="AE34" i="11"/>
  <c r="AC34" i="11"/>
  <c r="AA34" i="11"/>
  <c r="Y34" i="11"/>
  <c r="W34" i="11"/>
  <c r="U34" i="11"/>
  <c r="S34" i="11"/>
  <c r="Q34" i="11"/>
  <c r="O34" i="11"/>
  <c r="M34" i="11"/>
  <c r="K34" i="11"/>
  <c r="I34" i="11"/>
  <c r="AM13" i="11"/>
  <c r="AK13" i="11"/>
  <c r="AI13" i="11"/>
  <c r="AG13" i="11"/>
  <c r="AE13" i="11"/>
  <c r="AC13" i="11"/>
  <c r="AA13" i="11"/>
  <c r="Y13" i="11"/>
  <c r="W13" i="11"/>
  <c r="U13" i="11"/>
  <c r="S13" i="11"/>
  <c r="Q13" i="11"/>
  <c r="O13" i="11"/>
  <c r="M13" i="11"/>
  <c r="K13" i="11"/>
  <c r="I13" i="11"/>
  <c r="AM22" i="17"/>
  <c r="AK22" i="17"/>
  <c r="AI22" i="17"/>
  <c r="AG22" i="17"/>
  <c r="AE22" i="17"/>
  <c r="AC22" i="17"/>
  <c r="AA22" i="17"/>
  <c r="Y22" i="17"/>
  <c r="W22" i="17"/>
  <c r="U22" i="17"/>
  <c r="S22" i="17"/>
  <c r="Q22" i="17"/>
  <c r="O22" i="17"/>
  <c r="M22" i="17"/>
  <c r="K22" i="17"/>
  <c r="I22" i="17"/>
  <c r="AM15" i="17"/>
  <c r="AM23" i="17" s="1"/>
  <c r="AK15" i="17"/>
  <c r="AK23" i="17" s="1"/>
  <c r="AI15" i="17"/>
  <c r="AI23" i="17" s="1"/>
  <c r="AG15" i="17"/>
  <c r="AG23" i="17" s="1"/>
  <c r="AE15" i="17"/>
  <c r="AE23" i="17" s="1"/>
  <c r="AC15" i="17"/>
  <c r="AC23" i="17" s="1"/>
  <c r="AA15" i="17"/>
  <c r="AA23" i="17" s="1"/>
  <c r="Y15" i="17"/>
  <c r="Y23" i="17" s="1"/>
  <c r="W15" i="17"/>
  <c r="W23" i="17" s="1"/>
  <c r="U15" i="17"/>
  <c r="U23" i="17" s="1"/>
  <c r="S15" i="17"/>
  <c r="S23" i="17" s="1"/>
  <c r="Q15" i="17"/>
  <c r="Q23" i="17" s="1"/>
  <c r="O15" i="17"/>
  <c r="O23" i="17" s="1"/>
  <c r="M15" i="17"/>
  <c r="M23" i="17" s="1"/>
  <c r="K15" i="17"/>
  <c r="K23" i="17" s="1"/>
  <c r="I15" i="17"/>
  <c r="I23" i="17" s="1"/>
  <c r="AP23" i="17" l="1"/>
  <c r="AN23" i="17"/>
  <c r="AP22" i="17"/>
  <c r="AN22" i="17"/>
  <c r="AN21" i="17"/>
  <c r="AN20" i="17"/>
  <c r="AN19" i="17"/>
  <c r="AN18" i="17"/>
  <c r="AN17" i="17"/>
  <c r="AN16" i="17"/>
  <c r="AP15" i="17"/>
  <c r="AN15" i="17"/>
  <c r="AN14" i="17"/>
  <c r="AN13" i="17"/>
  <c r="AN12" i="17"/>
  <c r="AN11" i="17"/>
  <c r="AN10" i="17"/>
  <c r="AN9" i="17"/>
  <c r="AN8" i="17"/>
  <c r="AN7" i="17"/>
  <c r="L92" i="11" l="1"/>
  <c r="L93" i="11" s="1"/>
  <c r="M92" i="11"/>
  <c r="M93" i="11" s="1"/>
  <c r="N92" i="11"/>
  <c r="N93" i="11" s="1"/>
  <c r="O92" i="11"/>
  <c r="O93" i="11" s="1"/>
  <c r="P92" i="11"/>
  <c r="P93" i="11" s="1"/>
  <c r="Q92" i="11"/>
  <c r="Q93" i="11" s="1"/>
  <c r="R92" i="11"/>
  <c r="R93" i="11" s="1"/>
  <c r="S92" i="11"/>
  <c r="S93" i="11" s="1"/>
  <c r="T92" i="11"/>
  <c r="T93" i="11" s="1"/>
  <c r="U92" i="11"/>
  <c r="U93" i="11" s="1"/>
  <c r="V92" i="11"/>
  <c r="V93" i="11" s="1"/>
  <c r="W92" i="11"/>
  <c r="W93" i="11" s="1"/>
  <c r="X92" i="11"/>
  <c r="X93" i="11" s="1"/>
  <c r="Y92" i="11"/>
  <c r="Y93" i="11" s="1"/>
  <c r="Z92" i="11"/>
  <c r="Z93" i="11" s="1"/>
  <c r="AA92" i="11"/>
  <c r="AA93" i="11" s="1"/>
  <c r="AB92" i="11"/>
  <c r="AB93" i="11" s="1"/>
  <c r="AC92" i="11"/>
  <c r="AC93" i="11" s="1"/>
  <c r="AD92" i="11"/>
  <c r="AD93" i="11" s="1"/>
  <c r="AE92" i="11"/>
  <c r="AE93" i="11" s="1"/>
  <c r="AF92" i="11"/>
  <c r="AF93" i="11" s="1"/>
  <c r="AG92" i="11"/>
  <c r="AG93" i="11" s="1"/>
  <c r="AH92" i="11"/>
  <c r="AH93" i="11" s="1"/>
  <c r="AI92" i="11"/>
  <c r="AI93" i="11" s="1"/>
  <c r="AJ92" i="11"/>
  <c r="AJ93" i="11" s="1"/>
  <c r="AK92" i="11"/>
  <c r="AK93" i="11" s="1"/>
  <c r="AL92" i="11"/>
  <c r="AL93" i="11" s="1"/>
  <c r="AM92" i="11"/>
  <c r="AM93" i="11" s="1"/>
  <c r="K92" i="11"/>
  <c r="K93" i="11" s="1"/>
  <c r="J92" i="11"/>
  <c r="J93" i="11" s="1"/>
  <c r="I92" i="11"/>
  <c r="H92" i="11"/>
  <c r="H93" i="11" s="1"/>
  <c r="I93" i="11" l="1"/>
  <c r="C226" i="19"/>
  <c r="C227" i="19" s="1"/>
  <c r="C228" i="19" s="1"/>
  <c r="C229" i="19" s="1"/>
  <c r="C230" i="19" s="1"/>
  <c r="C231" i="19" s="1"/>
  <c r="C232" i="19" s="1"/>
  <c r="C233" i="19" s="1"/>
  <c r="AP13" i="11"/>
  <c r="AN13" i="11"/>
  <c r="AW8" i="11"/>
  <c r="AW9" i="11"/>
  <c r="AW10" i="11"/>
  <c r="AW11" i="11"/>
  <c r="AW12" i="11"/>
  <c r="AW13" i="11"/>
  <c r="AW15" i="11"/>
  <c r="AW16" i="11"/>
  <c r="AW17" i="11"/>
  <c r="AW18" i="11"/>
  <c r="AW19" i="11"/>
  <c r="AW36" i="11"/>
  <c r="AW38" i="11"/>
  <c r="AW39" i="11"/>
  <c r="AW40" i="11"/>
  <c r="AW41" i="11"/>
  <c r="AW42" i="11"/>
  <c r="AW45" i="11"/>
  <c r="AW46" i="11"/>
  <c r="AW47" i="11"/>
  <c r="AW48" i="11"/>
  <c r="AW49" i="11"/>
  <c r="AW50" i="11"/>
  <c r="AW51" i="11"/>
  <c r="AW54" i="11"/>
  <c r="AW55" i="11"/>
  <c r="AW56" i="11"/>
  <c r="AW57" i="11"/>
  <c r="AW58" i="11"/>
  <c r="AW59" i="11"/>
  <c r="AW60" i="11"/>
  <c r="AW61" i="11"/>
  <c r="AW62" i="11"/>
  <c r="AW65" i="11"/>
  <c r="AW66" i="11"/>
  <c r="AW67" i="11"/>
  <c r="AW68" i="11"/>
  <c r="AW69" i="11"/>
  <c r="AW70" i="11"/>
  <c r="AW72" i="11"/>
  <c r="AW73" i="11"/>
  <c r="AW74" i="11"/>
  <c r="AW77" i="11"/>
  <c r="AW78" i="11"/>
  <c r="AW79" i="11"/>
  <c r="AW80" i="11"/>
  <c r="AW81" i="11"/>
  <c r="AW82" i="11"/>
  <c r="AW83" i="11"/>
  <c r="AW84" i="11"/>
  <c r="AW85" i="11"/>
  <c r="AW86" i="11"/>
  <c r="AW87" i="11"/>
  <c r="AW88" i="11"/>
  <c r="AW89" i="11"/>
  <c r="AW7" i="11"/>
  <c r="AN97" i="11"/>
  <c r="AN96" i="11"/>
  <c r="AP90" i="11"/>
  <c r="AN90" i="11"/>
  <c r="AP75" i="11"/>
  <c r="AN75" i="11"/>
  <c r="AP63" i="11"/>
  <c r="AN63" i="11"/>
  <c r="AP52" i="11"/>
  <c r="AN52" i="11"/>
  <c r="AP43" i="11"/>
  <c r="AN43" i="11"/>
  <c r="AP34" i="11"/>
  <c r="AN34" i="11"/>
  <c r="AP92" i="11" l="1"/>
  <c r="AP93" i="11"/>
  <c r="AN93" i="11"/>
  <c r="AP94" i="11" s="1"/>
  <c r="AN92" i="11"/>
</calcChain>
</file>

<file path=xl/sharedStrings.xml><?xml version="1.0" encoding="utf-8"?>
<sst xmlns="http://schemas.openxmlformats.org/spreadsheetml/2006/main" count="674" uniqueCount="330">
  <si>
    <t>区分</t>
    <rPh sb="0" eb="2">
      <t>クブン</t>
    </rPh>
    <phoneticPr fontId="5"/>
  </si>
  <si>
    <t xml:space="preserve">工 </t>
  </si>
  <si>
    <t>専</t>
  </si>
  <si>
    <t>授</t>
  </si>
  <si>
    <t>単</t>
  </si>
  <si>
    <t xml:space="preserve"> </t>
  </si>
  <si>
    <t xml:space="preserve">学 </t>
  </si>
  <si>
    <t>業</t>
  </si>
  <si>
    <t>科</t>
  </si>
  <si>
    <t>基</t>
  </si>
  <si>
    <t>目</t>
  </si>
  <si>
    <t>位</t>
  </si>
  <si>
    <t>礎</t>
  </si>
  <si>
    <t>門</t>
  </si>
  <si>
    <t>必修科目</t>
    <rPh sb="0" eb="2">
      <t>ヒッシュウ</t>
    </rPh>
    <rPh sb="2" eb="4">
      <t>カモク</t>
    </rPh>
    <phoneticPr fontId="5"/>
  </si>
  <si>
    <t>○</t>
  </si>
  <si>
    <t>情　報　倫　理　学</t>
  </si>
  <si>
    <t>卒　　業　　研　　究</t>
  </si>
  <si>
    <t>情　　報　　数　　学</t>
  </si>
  <si>
    <t>情　　報　　理　　論</t>
  </si>
  <si>
    <t>計　算　機　工　学</t>
  </si>
  <si>
    <t>ソフトウェアコア科目群</t>
    <rPh sb="8" eb="10">
      <t>カモク</t>
    </rPh>
    <rPh sb="10" eb="11">
      <t>グン</t>
    </rPh>
    <phoneticPr fontId="5"/>
  </si>
  <si>
    <t>選択科目B群</t>
    <rPh sb="0" eb="2">
      <t>センタク</t>
    </rPh>
    <rPh sb="2" eb="4">
      <t>カモク</t>
    </rPh>
    <rPh sb="5" eb="6">
      <t>グン</t>
    </rPh>
    <phoneticPr fontId="5"/>
  </si>
  <si>
    <t>ソフトウェア工学</t>
  </si>
  <si>
    <t>オートマトンと言語理論</t>
  </si>
  <si>
    <t>データベース</t>
  </si>
  <si>
    <t>情報システムコア科目群</t>
    <rPh sb="0" eb="2">
      <t>ジョウホウ</t>
    </rPh>
    <rPh sb="8" eb="10">
      <t>カモク</t>
    </rPh>
    <rPh sb="10" eb="11">
      <t>グン</t>
    </rPh>
    <phoneticPr fontId="5"/>
  </si>
  <si>
    <t>選択科目C群</t>
    <rPh sb="0" eb="2">
      <t>センタク</t>
    </rPh>
    <rPh sb="2" eb="4">
      <t>カモク</t>
    </rPh>
    <rPh sb="5" eb="6">
      <t>グン</t>
    </rPh>
    <phoneticPr fontId="5"/>
  </si>
  <si>
    <t>情　報　論　理　回　路</t>
  </si>
  <si>
    <t>計算機ネットワーク</t>
  </si>
  <si>
    <t>マルチメディア</t>
  </si>
  <si>
    <t>情報セキュリティ</t>
  </si>
  <si>
    <t>画像情報工学</t>
  </si>
  <si>
    <t>シミュレーション工学</t>
  </si>
  <si>
    <t>情報通信工学</t>
  </si>
  <si>
    <t>情報生体システム科目群</t>
    <rPh sb="0" eb="2">
      <t>ジョウホウ</t>
    </rPh>
    <rPh sb="2" eb="4">
      <t>セイタイ</t>
    </rPh>
    <rPh sb="8" eb="10">
      <t>カモク</t>
    </rPh>
    <rPh sb="10" eb="11">
      <t>グン</t>
    </rPh>
    <phoneticPr fontId="5"/>
  </si>
  <si>
    <t>選択科目D群</t>
    <rPh sb="0" eb="2">
      <t>センタク</t>
    </rPh>
    <rPh sb="2" eb="4">
      <t>カモク</t>
    </rPh>
    <rPh sb="5" eb="6">
      <t>グン</t>
    </rPh>
    <phoneticPr fontId="2"/>
  </si>
  <si>
    <t>工学基礎・教養科目群</t>
    <rPh sb="0" eb="2">
      <t>コウガク</t>
    </rPh>
    <rPh sb="2" eb="4">
      <t>キソ</t>
    </rPh>
    <rPh sb="5" eb="7">
      <t>キョウヨウ</t>
    </rPh>
    <rPh sb="7" eb="9">
      <t>カモク</t>
    </rPh>
    <rPh sb="9" eb="10">
      <t>グン</t>
    </rPh>
    <phoneticPr fontId="5"/>
  </si>
  <si>
    <t>選択科目E群</t>
    <rPh sb="0" eb="2">
      <t>センタク</t>
    </rPh>
    <rPh sb="2" eb="4">
      <t>カモク</t>
    </rPh>
    <rPh sb="5" eb="6">
      <t>グン</t>
    </rPh>
    <phoneticPr fontId="2"/>
  </si>
  <si>
    <t>化学基礎</t>
  </si>
  <si>
    <t>地球科学基礎</t>
  </si>
  <si>
    <t>原子力・放射線と環境</t>
  </si>
  <si>
    <t>生　産　工　学　論</t>
  </si>
  <si>
    <t>エレクトロニクス論</t>
  </si>
  <si>
    <t>材　料　科　学　論</t>
  </si>
  <si>
    <t>科　学　技　術　論</t>
  </si>
  <si>
    <t>環境工学論</t>
  </si>
  <si>
    <t>エネルギー工学論</t>
  </si>
  <si>
    <t>工場見学</t>
  </si>
  <si>
    <t>インターンシップ</t>
  </si>
  <si>
    <t>生体機構学</t>
  </si>
  <si>
    <t>ヒューマンインターフェイス</t>
  </si>
  <si>
    <t>取得単位数</t>
    <rPh sb="0" eb="2">
      <t>シュトク</t>
    </rPh>
    <rPh sb="2" eb="5">
      <t>タンイスウ</t>
    </rPh>
    <phoneticPr fontId="5"/>
  </si>
  <si>
    <t>合計</t>
    <rPh sb="0" eb="2">
      <t>ゴウケイ</t>
    </rPh>
    <phoneticPr fontId="5"/>
  </si>
  <si>
    <t>累積取得単位数</t>
    <rPh sb="0" eb="2">
      <t>ルイセキ</t>
    </rPh>
    <rPh sb="2" eb="4">
      <t>シュトク</t>
    </rPh>
    <rPh sb="4" eb="7">
      <t>タンイスウ</t>
    </rPh>
    <phoneticPr fontId="5"/>
  </si>
  <si>
    <t>1年前期終了時</t>
    <rPh sb="1" eb="2">
      <t>ネン</t>
    </rPh>
    <rPh sb="2" eb="4">
      <t>ゼンキ</t>
    </rPh>
    <rPh sb="4" eb="7">
      <t>シュウリョウジ</t>
    </rPh>
    <phoneticPr fontId="5"/>
  </si>
  <si>
    <t>1年後期終了時</t>
    <rPh sb="1" eb="2">
      <t>ネン</t>
    </rPh>
    <rPh sb="2" eb="4">
      <t>コウキ</t>
    </rPh>
    <rPh sb="4" eb="7">
      <t>シュウリョウジ</t>
    </rPh>
    <phoneticPr fontId="5"/>
  </si>
  <si>
    <t>2年前期終了時</t>
    <rPh sb="1" eb="2">
      <t>ネン</t>
    </rPh>
    <rPh sb="2" eb="4">
      <t>ゼンキ</t>
    </rPh>
    <rPh sb="4" eb="7">
      <t>シュウリョウジ</t>
    </rPh>
    <phoneticPr fontId="5"/>
  </si>
  <si>
    <t>2年後期終了時</t>
    <rPh sb="1" eb="2">
      <t>ネン</t>
    </rPh>
    <rPh sb="2" eb="4">
      <t>コウキ</t>
    </rPh>
    <rPh sb="4" eb="7">
      <t>シュウリョウジ</t>
    </rPh>
    <phoneticPr fontId="5"/>
  </si>
  <si>
    <t>4年前期終了時</t>
    <rPh sb="1" eb="2">
      <t>ネン</t>
    </rPh>
    <rPh sb="2" eb="4">
      <t>ゼンキ</t>
    </rPh>
    <rPh sb="4" eb="7">
      <t>シュウリョウジ</t>
    </rPh>
    <phoneticPr fontId="5"/>
  </si>
  <si>
    <t>4年後期終了時</t>
    <rPh sb="1" eb="2">
      <t>ネン</t>
    </rPh>
    <rPh sb="2" eb="4">
      <t>コウキ</t>
    </rPh>
    <rPh sb="4" eb="7">
      <t>シュウリョウジ</t>
    </rPh>
    <phoneticPr fontId="5"/>
  </si>
  <si>
    <t>累積GP</t>
    <rPh sb="0" eb="2">
      <t>ルイセキ</t>
    </rPh>
    <phoneticPr fontId="2"/>
  </si>
  <si>
    <t>累積GP</t>
    <rPh sb="0" eb="2">
      <t>ルイセキ</t>
    </rPh>
    <phoneticPr fontId="5"/>
  </si>
  <si>
    <t>累積GPA</t>
    <rPh sb="0" eb="2">
      <t>ルイセキ</t>
    </rPh>
    <phoneticPr fontId="5"/>
  </si>
  <si>
    <t>１期</t>
    <rPh sb="1" eb="2">
      <t>キ</t>
    </rPh>
    <phoneticPr fontId="5"/>
  </si>
  <si>
    <t>２期</t>
    <rPh sb="1" eb="2">
      <t>キ</t>
    </rPh>
    <phoneticPr fontId="5"/>
  </si>
  <si>
    <t>３期</t>
    <rPh sb="1" eb="2">
      <t>キ</t>
    </rPh>
    <phoneticPr fontId="5"/>
  </si>
  <si>
    <t>４期</t>
    <rPh sb="1" eb="2">
      <t>キ</t>
    </rPh>
    <phoneticPr fontId="5"/>
  </si>
  <si>
    <t>５期</t>
    <rPh sb="1" eb="2">
      <t>キ</t>
    </rPh>
    <phoneticPr fontId="5"/>
  </si>
  <si>
    <t>６期</t>
    <rPh sb="1" eb="2">
      <t>キ</t>
    </rPh>
    <phoneticPr fontId="5"/>
  </si>
  <si>
    <t>７期</t>
    <rPh sb="1" eb="2">
      <t>キ</t>
    </rPh>
    <phoneticPr fontId="5"/>
  </si>
  <si>
    <t>８期</t>
    <rPh sb="1" eb="2">
      <t>キ</t>
    </rPh>
    <phoneticPr fontId="5"/>
  </si>
  <si>
    <t>評価</t>
    <rPh sb="0" eb="2">
      <t>ヒョウカ</t>
    </rPh>
    <phoneticPr fontId="5"/>
  </si>
  <si>
    <t>情報基礎科目群（選択科目A群）</t>
    <rPh sb="0" eb="2">
      <t>ジョウホウ</t>
    </rPh>
    <rPh sb="2" eb="4">
      <t>キソ</t>
    </rPh>
    <rPh sb="4" eb="6">
      <t>カモク</t>
    </rPh>
    <rPh sb="6" eb="7">
      <t>グン</t>
    </rPh>
    <phoneticPr fontId="5"/>
  </si>
  <si>
    <t>ソフトウェアコア科目群（選択科目B群）</t>
    <rPh sb="8" eb="10">
      <t>カモク</t>
    </rPh>
    <rPh sb="10" eb="11">
      <t>グン</t>
    </rPh>
    <phoneticPr fontId="5"/>
  </si>
  <si>
    <t>GPA</t>
    <phoneticPr fontId="5"/>
  </si>
  <si>
    <t>情報システムコア科目群（選択科目C群）</t>
    <phoneticPr fontId="5"/>
  </si>
  <si>
    <t>工学基礎・教養科目群（選択科目E群）</t>
    <phoneticPr fontId="5"/>
  </si>
  <si>
    <t>累積単位数</t>
    <rPh sb="0" eb="2">
      <t>ルイセキ</t>
    </rPh>
    <rPh sb="2" eb="5">
      <t>タンイスウ</t>
    </rPh>
    <phoneticPr fontId="5"/>
  </si>
  <si>
    <t>A</t>
    <phoneticPr fontId="5"/>
  </si>
  <si>
    <t>B</t>
    <phoneticPr fontId="5"/>
  </si>
  <si>
    <t>単位</t>
    <rPh sb="0" eb="2">
      <t>タンイ</t>
    </rPh>
    <phoneticPr fontId="5"/>
  </si>
  <si>
    <t>選択必修科目　計</t>
    <rPh sb="0" eb="2">
      <t>センタク</t>
    </rPh>
    <rPh sb="2" eb="4">
      <t>ヒッシュウ</t>
    </rPh>
    <rPh sb="4" eb="6">
      <t>カモク</t>
    </rPh>
    <rPh sb="7" eb="8">
      <t>ケイ</t>
    </rPh>
    <phoneticPr fontId="5"/>
  </si>
  <si>
    <t>取得単位数およびGP</t>
    <rPh sb="0" eb="2">
      <t>シュトク</t>
    </rPh>
    <rPh sb="2" eb="5">
      <t>タンイスウ</t>
    </rPh>
    <phoneticPr fontId="5"/>
  </si>
  <si>
    <t>要修得
単位数</t>
    <rPh sb="0" eb="1">
      <t>ヨウ</t>
    </rPh>
    <rPh sb="1" eb="3">
      <t>シュウトク</t>
    </rPh>
    <rPh sb="4" eb="7">
      <t>タンイスウ</t>
    </rPh>
    <phoneticPr fontId="2"/>
  </si>
  <si>
    <t>単位修得状況確認表（専門教育科目）</t>
    <rPh sb="10" eb="12">
      <t>センモン</t>
    </rPh>
    <rPh sb="12" eb="14">
      <t>キョウイク</t>
    </rPh>
    <rPh sb="14" eb="16">
      <t>カモク</t>
    </rPh>
    <phoneticPr fontId="5"/>
  </si>
  <si>
    <t>履修科目の評価およびGP</t>
    <phoneticPr fontId="5"/>
  </si>
  <si>
    <t>C</t>
    <phoneticPr fontId="5"/>
  </si>
  <si>
    <t>D</t>
    <phoneticPr fontId="5"/>
  </si>
  <si>
    <t>F</t>
    <phoneticPr fontId="5"/>
  </si>
  <si>
    <t>P</t>
    <phoneticPr fontId="5"/>
  </si>
  <si>
    <t>情報基礎科目群</t>
    <phoneticPr fontId="5"/>
  </si>
  <si>
    <t>選択科目A群</t>
    <phoneticPr fontId="5"/>
  </si>
  <si>
    <t>共通教育科目（選択必修科目）</t>
    <rPh sb="0" eb="2">
      <t>キョウツウ</t>
    </rPh>
    <rPh sb="2" eb="4">
      <t>キョウイク</t>
    </rPh>
    <rPh sb="4" eb="6">
      <t>カモク</t>
    </rPh>
    <rPh sb="7" eb="9">
      <t>センタク</t>
    </rPh>
    <rPh sb="9" eb="11">
      <t>ヒッシュウ</t>
    </rPh>
    <rPh sb="11" eb="13">
      <t>カモク</t>
    </rPh>
    <phoneticPr fontId="5"/>
  </si>
  <si>
    <t>基礎教育科目</t>
    <rPh sb="0" eb="2">
      <t>キソ</t>
    </rPh>
    <rPh sb="2" eb="4">
      <t>キョウイク</t>
    </rPh>
    <rPh sb="4" eb="6">
      <t>カモク</t>
    </rPh>
    <phoneticPr fontId="5"/>
  </si>
  <si>
    <t>GPA累積単位数</t>
    <rPh sb="3" eb="5">
      <t>ルイセキ</t>
    </rPh>
    <rPh sb="5" eb="8">
      <t>タンイスウ</t>
    </rPh>
    <phoneticPr fontId="5"/>
  </si>
  <si>
    <t>累積P</t>
    <rPh sb="0" eb="2">
      <t>ルイセキ</t>
    </rPh>
    <phoneticPr fontId="5"/>
  </si>
  <si>
    <t>累積F</t>
    <rPh sb="0" eb="2">
      <t>ルイセキ</t>
    </rPh>
    <phoneticPr fontId="5"/>
  </si>
  <si>
    <t>　年次</t>
    <phoneticPr fontId="2"/>
  </si>
  <si>
    <t>　年次</t>
    <phoneticPr fontId="5"/>
  </si>
  <si>
    <t>９期</t>
    <rPh sb="1" eb="2">
      <t>キ</t>
    </rPh>
    <phoneticPr fontId="5"/>
  </si>
  <si>
    <t>10期</t>
    <rPh sb="2" eb="3">
      <t>キ</t>
    </rPh>
    <phoneticPr fontId="5"/>
  </si>
  <si>
    <t>11期</t>
    <rPh sb="2" eb="3">
      <t>キ</t>
    </rPh>
    <phoneticPr fontId="5"/>
  </si>
  <si>
    <t>12期</t>
    <rPh sb="2" eb="3">
      <t>キ</t>
    </rPh>
    <phoneticPr fontId="5"/>
  </si>
  <si>
    <t>13期</t>
    <rPh sb="2" eb="3">
      <t>キ</t>
    </rPh>
    <phoneticPr fontId="5"/>
  </si>
  <si>
    <t>14期</t>
    <rPh sb="2" eb="3">
      <t>キ</t>
    </rPh>
    <phoneticPr fontId="5"/>
  </si>
  <si>
    <t>15期</t>
    <rPh sb="2" eb="3">
      <t>キ</t>
    </rPh>
    <phoneticPr fontId="5"/>
  </si>
  <si>
    <t>16期</t>
    <rPh sb="2" eb="3">
      <t>キ</t>
    </rPh>
    <phoneticPr fontId="5"/>
  </si>
  <si>
    <t>ソフトウエア工学 259752613134</t>
    <phoneticPr fontId="5"/>
  </si>
  <si>
    <t>「エ」が異なるためヒットせず</t>
    <rPh sb="4" eb="5">
      <t>コト</t>
    </rPh>
    <phoneticPr fontId="5"/>
  </si>
  <si>
    <t>ヒットせず</t>
    <phoneticPr fontId="5"/>
  </si>
  <si>
    <t>電気回路学Ⅱ 250072700020
電気回路学Ⅱ（情） 259752614102</t>
    <phoneticPr fontId="5"/>
  </si>
  <si>
    <t>2件以上ヒット</t>
    <rPh sb="1" eb="2">
      <t>ケン</t>
    </rPh>
    <rPh sb="2" eb="4">
      <t>イジョウ</t>
    </rPh>
    <phoneticPr fontId="5"/>
  </si>
  <si>
    <t>必修科目</t>
    <rPh sb="0" eb="4">
      <t>ヒッシュウカモク</t>
    </rPh>
    <phoneticPr fontId="5"/>
  </si>
  <si>
    <t>初年次教育科目</t>
    <rPh sb="0" eb="2">
      <t>ショネン</t>
    </rPh>
    <rPh sb="2" eb="3">
      <t>ジ</t>
    </rPh>
    <rPh sb="3" eb="5">
      <t>キョウイク</t>
    </rPh>
    <rPh sb="5" eb="7">
      <t>カモク</t>
    </rPh>
    <phoneticPr fontId="5"/>
  </si>
  <si>
    <t>初年次セミナーⅠ</t>
    <rPh sb="0" eb="2">
      <t>ショネン</t>
    </rPh>
    <rPh sb="2" eb="3">
      <t>ジ</t>
    </rPh>
    <phoneticPr fontId="5"/>
  </si>
  <si>
    <t>初年次セミナーⅡ</t>
    <rPh sb="0" eb="2">
      <t>ショネン</t>
    </rPh>
    <rPh sb="2" eb="3">
      <t>ジ</t>
    </rPh>
    <phoneticPr fontId="5"/>
  </si>
  <si>
    <t>大学と地域</t>
    <rPh sb="0" eb="2">
      <t>ダイガク</t>
    </rPh>
    <rPh sb="3" eb="5">
      <t>チイキ</t>
    </rPh>
    <phoneticPr fontId="5"/>
  </si>
  <si>
    <t>体育・健康</t>
    <rPh sb="0" eb="2">
      <t>タイイク</t>
    </rPh>
    <rPh sb="3" eb="5">
      <t>ケンコウ</t>
    </rPh>
    <phoneticPr fontId="5"/>
  </si>
  <si>
    <t>理論</t>
    <rPh sb="0" eb="2">
      <t>リロン</t>
    </rPh>
    <phoneticPr fontId="5"/>
  </si>
  <si>
    <t>実習</t>
    <rPh sb="0" eb="2">
      <t>ジッシュウ</t>
    </rPh>
    <phoneticPr fontId="5"/>
  </si>
  <si>
    <t>情報活用</t>
    <rPh sb="0" eb="2">
      <t>ジョウホウ</t>
    </rPh>
    <rPh sb="2" eb="4">
      <t>カツヨウ</t>
    </rPh>
    <phoneticPr fontId="5"/>
  </si>
  <si>
    <t>ｸﾞﾛｰﾊﾞﾙ教育科目</t>
    <rPh sb="7" eb="9">
      <t>キョウイク</t>
    </rPh>
    <rPh sb="9" eb="11">
      <t>カモク</t>
    </rPh>
    <phoneticPr fontId="5"/>
  </si>
  <si>
    <t>英語</t>
    <rPh sb="0" eb="2">
      <t>エイゴ</t>
    </rPh>
    <phoneticPr fontId="5"/>
  </si>
  <si>
    <t>異文化理解</t>
    <rPh sb="0" eb="3">
      <t>イブンカ</t>
    </rPh>
    <rPh sb="3" eb="5">
      <t>リカイ</t>
    </rPh>
    <phoneticPr fontId="5"/>
  </si>
  <si>
    <t>必修科目　計</t>
    <rPh sb="0" eb="2">
      <t>ヒッシュウ</t>
    </rPh>
    <rPh sb="2" eb="4">
      <t>カモク</t>
    </rPh>
    <rPh sb="5" eb="6">
      <t>ケイ</t>
    </rPh>
    <phoneticPr fontId="5"/>
  </si>
  <si>
    <t>選択必修科目</t>
    <rPh sb="0" eb="2">
      <t>センタク</t>
    </rPh>
    <rPh sb="2" eb="6">
      <t>ヒッシュウカモク</t>
    </rPh>
    <phoneticPr fontId="5"/>
  </si>
  <si>
    <t>教養教育科目</t>
    <rPh sb="0" eb="2">
      <t>キョウヨウ</t>
    </rPh>
    <rPh sb="2" eb="4">
      <t>キョウイク</t>
    </rPh>
    <rPh sb="4" eb="6">
      <t>カモク</t>
    </rPh>
    <phoneticPr fontId="5"/>
  </si>
  <si>
    <t>人文・社会科学分野</t>
    <rPh sb="0" eb="2">
      <t>ジンブン</t>
    </rPh>
    <rPh sb="3" eb="5">
      <t>シャカイ</t>
    </rPh>
    <rPh sb="5" eb="7">
      <t>カガク</t>
    </rPh>
    <rPh sb="7" eb="9">
      <t>ブンヤ</t>
    </rPh>
    <phoneticPr fontId="5"/>
  </si>
  <si>
    <t>選択科目</t>
    <rPh sb="0" eb="4">
      <t>センタクカモク</t>
    </rPh>
    <phoneticPr fontId="5"/>
  </si>
  <si>
    <t>自然科学分野</t>
    <rPh sb="0" eb="2">
      <t>シゼン</t>
    </rPh>
    <rPh sb="2" eb="4">
      <t>カガク</t>
    </rPh>
    <rPh sb="4" eb="6">
      <t>ブンヤ</t>
    </rPh>
    <phoneticPr fontId="5"/>
  </si>
  <si>
    <t>実験科目</t>
    <rPh sb="0" eb="2">
      <t>ジッケン</t>
    </rPh>
    <rPh sb="2" eb="4">
      <t>カモク</t>
    </rPh>
    <phoneticPr fontId="5"/>
  </si>
  <si>
    <t>基礎教育入門科目</t>
    <rPh sb="0" eb="2">
      <t>キソ</t>
    </rPh>
    <rPh sb="2" eb="4">
      <t>キョウイク</t>
    </rPh>
    <rPh sb="4" eb="6">
      <t>ニュウモン</t>
    </rPh>
    <rPh sb="6" eb="8">
      <t>カモク</t>
    </rPh>
    <phoneticPr fontId="5"/>
  </si>
  <si>
    <t>教養活用科目</t>
    <rPh sb="0" eb="2">
      <t>キョウヨウ</t>
    </rPh>
    <rPh sb="2" eb="4">
      <t>カツヨウ</t>
    </rPh>
    <rPh sb="4" eb="6">
      <t>カモク</t>
    </rPh>
    <phoneticPr fontId="5"/>
  </si>
  <si>
    <t>統合Ⅰ（課題発見）</t>
    <rPh sb="0" eb="2">
      <t>トウゴウ</t>
    </rPh>
    <rPh sb="4" eb="6">
      <t>カダイ</t>
    </rPh>
    <rPh sb="6" eb="8">
      <t>ハッケン</t>
    </rPh>
    <phoneticPr fontId="5"/>
  </si>
  <si>
    <t>統合Ⅱ（課題解決）</t>
    <rPh sb="0" eb="2">
      <t>トウゴウ</t>
    </rPh>
    <rPh sb="4" eb="6">
      <t>カダイ</t>
    </rPh>
    <rPh sb="6" eb="8">
      <t>カイケツ</t>
    </rPh>
    <phoneticPr fontId="5"/>
  </si>
  <si>
    <t>専門科目</t>
    <rPh sb="0" eb="2">
      <t>センモン</t>
    </rPh>
    <rPh sb="2" eb="4">
      <t>カモク</t>
    </rPh>
    <phoneticPr fontId="5"/>
  </si>
  <si>
    <t>情報基礎科目群</t>
    <phoneticPr fontId="5"/>
  </si>
  <si>
    <t>選択科目A群</t>
    <phoneticPr fontId="5"/>
  </si>
  <si>
    <t>微分積分学A I</t>
    <rPh sb="0" eb="2">
      <t>ビブン</t>
    </rPh>
    <rPh sb="2" eb="4">
      <t>セキブン</t>
    </rPh>
    <rPh sb="4" eb="5">
      <t>ガク</t>
    </rPh>
    <phoneticPr fontId="23"/>
  </si>
  <si>
    <t>微分積分学A II</t>
    <rPh sb="0" eb="2">
      <t>ビブン</t>
    </rPh>
    <rPh sb="2" eb="4">
      <t>セキブン</t>
    </rPh>
    <rPh sb="4" eb="5">
      <t>ガク</t>
    </rPh>
    <phoneticPr fontId="23"/>
  </si>
  <si>
    <t>線形代数学I</t>
    <rPh sb="0" eb="2">
      <t>センケイ</t>
    </rPh>
    <rPh sb="2" eb="5">
      <t>ダイスウガク</t>
    </rPh>
    <phoneticPr fontId="23"/>
  </si>
  <si>
    <t>線形代数学II</t>
    <rPh sb="0" eb="2">
      <t>センケイ</t>
    </rPh>
    <rPh sb="2" eb="5">
      <t>ダイスウガク</t>
    </rPh>
    <phoneticPr fontId="23"/>
  </si>
  <si>
    <t>物理学基礎A I</t>
    <rPh sb="0" eb="3">
      <t>ブツリガク</t>
    </rPh>
    <rPh sb="3" eb="5">
      <t>キソ</t>
    </rPh>
    <phoneticPr fontId="23"/>
  </si>
  <si>
    <t>物理学基礎A II</t>
    <rPh sb="0" eb="3">
      <t>ブツリガク</t>
    </rPh>
    <rPh sb="3" eb="5">
      <t>キソ</t>
    </rPh>
    <phoneticPr fontId="23"/>
  </si>
  <si>
    <t>プログラミング序論演習I</t>
    <rPh sb="9" eb="11">
      <t>エンシュウ</t>
    </rPh>
    <phoneticPr fontId="23"/>
  </si>
  <si>
    <t>情報生体システム工学基礎</t>
    <rPh sb="2" eb="4">
      <t>セイタイ</t>
    </rPh>
    <phoneticPr fontId="1"/>
  </si>
  <si>
    <t>確率統計序論</t>
    <rPh sb="0" eb="2">
      <t>カクリツ</t>
    </rPh>
    <rPh sb="2" eb="4">
      <t>トウケイ</t>
    </rPh>
    <rPh sb="4" eb="6">
      <t>ジョロン</t>
    </rPh>
    <phoneticPr fontId="1"/>
  </si>
  <si>
    <t>プログラミング序論演習II</t>
    <rPh sb="7" eb="9">
      <t>ジョロン</t>
    </rPh>
    <phoneticPr fontId="23"/>
  </si>
  <si>
    <t>情報生体ｼｽﾃﾑ工学実験I</t>
    <rPh sb="2" eb="4">
      <t>セイタイ</t>
    </rPh>
    <phoneticPr fontId="1"/>
  </si>
  <si>
    <t>情報生体ｼｽﾃﾑ工学実験II</t>
    <rPh sb="2" eb="4">
      <t>セイタイ</t>
    </rPh>
    <phoneticPr fontId="1"/>
  </si>
  <si>
    <t>情報生体ｼｽﾃﾑ工学実験III</t>
    <rPh sb="2" eb="4">
      <t>セイタイ</t>
    </rPh>
    <phoneticPr fontId="1"/>
  </si>
  <si>
    <t>情報生体ｼｽﾃﾑ工学実験IV</t>
    <rPh sb="2" eb="4">
      <t>セイタイ</t>
    </rPh>
    <phoneticPr fontId="1"/>
  </si>
  <si>
    <t>応用数学I</t>
  </si>
  <si>
    <t>応用数学I演習</t>
  </si>
  <si>
    <t>応用数学II</t>
  </si>
  <si>
    <t>応用数学II演習</t>
  </si>
  <si>
    <t>プログラミング言語I</t>
  </si>
  <si>
    <t>プログラミング言語I演習</t>
  </si>
  <si>
    <t>システム工学英語I</t>
  </si>
  <si>
    <t>エンジニアリングデザイン</t>
  </si>
  <si>
    <t>システム工学英語II</t>
  </si>
  <si>
    <t>電気回路学I及び演習</t>
    <rPh sb="6" eb="7">
      <t>オヨ</t>
    </rPh>
    <rPh sb="8" eb="10">
      <t>エンシュウ</t>
    </rPh>
    <phoneticPr fontId="23"/>
  </si>
  <si>
    <t>電気磁気学及び演習</t>
  </si>
  <si>
    <t>アルゴリズムとデータ構造</t>
  </si>
  <si>
    <t>プログラミング言語II</t>
    <rPh sb="7" eb="9">
      <t>ゲンゴ</t>
    </rPh>
    <phoneticPr fontId="23"/>
  </si>
  <si>
    <t>オペレーティングシステム論</t>
  </si>
  <si>
    <t>プログラミング言語II演習</t>
    <rPh sb="7" eb="9">
      <t>ゲンゴ</t>
    </rPh>
    <rPh sb="11" eb="13">
      <t>エンシュウ</t>
    </rPh>
    <phoneticPr fontId="23"/>
  </si>
  <si>
    <t>計測工学</t>
    <rPh sb="0" eb="2">
      <t>ケイソク</t>
    </rPh>
    <rPh sb="2" eb="4">
      <t>コウガク</t>
    </rPh>
    <phoneticPr fontId="23"/>
  </si>
  <si>
    <t>人工知能</t>
  </si>
  <si>
    <t>自然言語処理</t>
    <rPh sb="0" eb="2">
      <t>シゼン</t>
    </rPh>
    <rPh sb="2" eb="4">
      <t>ゲンゴ</t>
    </rPh>
    <rPh sb="4" eb="6">
      <t>ショリ</t>
    </rPh>
    <phoneticPr fontId="23"/>
  </si>
  <si>
    <t>信頼性システム工学</t>
  </si>
  <si>
    <t>システム工学</t>
    <rPh sb="4" eb="6">
      <t>コウガク</t>
    </rPh>
    <phoneticPr fontId="23"/>
  </si>
  <si>
    <t>電気回路学II</t>
    <rPh sb="0" eb="2">
      <t>デンキ</t>
    </rPh>
    <rPh sb="2" eb="4">
      <t>カイロ</t>
    </rPh>
    <rPh sb="4" eb="5">
      <t>ガク</t>
    </rPh>
    <phoneticPr fontId="23"/>
  </si>
  <si>
    <t>生体情報工学I</t>
  </si>
  <si>
    <t>電子回路</t>
  </si>
  <si>
    <t>計算物理学</t>
    <rPh sb="0" eb="2">
      <t>ケイサン</t>
    </rPh>
    <rPh sb="2" eb="5">
      <t>ブツリガク</t>
    </rPh>
    <phoneticPr fontId="23"/>
  </si>
  <si>
    <t>電気化学</t>
    <rPh sb="0" eb="2">
      <t>デンキ</t>
    </rPh>
    <rPh sb="2" eb="4">
      <t>カガク</t>
    </rPh>
    <phoneticPr fontId="23"/>
  </si>
  <si>
    <t>生体情報工学II</t>
  </si>
  <si>
    <t>情報生体システム工学
　　　　　　　　　特別講義I</t>
    <rPh sb="2" eb="4">
      <t>セイタイ</t>
    </rPh>
    <phoneticPr fontId="23"/>
  </si>
  <si>
    <t>情報生体システム工学
　　　　　　　　　特別講義II</t>
    <rPh sb="2" eb="4">
      <t>セイタイ</t>
    </rPh>
    <phoneticPr fontId="23"/>
  </si>
  <si>
    <t>※</t>
    <phoneticPr fontId="5"/>
  </si>
  <si>
    <t>「期を増やす」欄により学年を４年間増やすことが可。</t>
    <rPh sb="1" eb="2">
      <t>キ</t>
    </rPh>
    <rPh sb="3" eb="4">
      <t>フ</t>
    </rPh>
    <rPh sb="7" eb="8">
      <t>ラン</t>
    </rPh>
    <rPh sb="11" eb="13">
      <t>ガクネン</t>
    </rPh>
    <rPh sb="15" eb="17">
      <t>ネンカン</t>
    </rPh>
    <rPh sb="17" eb="18">
      <t>フ</t>
    </rPh>
    <rPh sb="23" eb="24">
      <t>カ</t>
    </rPh>
    <phoneticPr fontId="5"/>
  </si>
  <si>
    <t>鹿児島大学工学部ポートフォリオ</t>
    <rPh sb="0" eb="5">
      <t>カゴシマダイガク</t>
    </rPh>
    <rPh sb="5" eb="8">
      <t>コウガクブ</t>
    </rPh>
    <phoneticPr fontId="5"/>
  </si>
  <si>
    <t>学科：</t>
    <rPh sb="0" eb="2">
      <t>ガッカ</t>
    </rPh>
    <phoneticPr fontId="5"/>
  </si>
  <si>
    <t>氏名：</t>
    <rPh sb="0" eb="2">
      <t>シメイ</t>
    </rPh>
    <phoneticPr fontId="5"/>
  </si>
  <si>
    <t>学籍番号：</t>
    <rPh sb="0" eb="2">
      <t>ガクセキ</t>
    </rPh>
    <rPh sb="2" eb="4">
      <t>バンゴウ</t>
    </rPh>
    <phoneticPr fontId="5"/>
  </si>
  <si>
    <t>自己採点シート</t>
    <rPh sb="0" eb="2">
      <t>ジコ</t>
    </rPh>
    <rPh sb="2" eb="4">
      <t>サイテン</t>
    </rPh>
    <phoneticPr fontId="5"/>
  </si>
  <si>
    <t>学籍番号</t>
    <rPh sb="0" eb="2">
      <t>ガクセキ</t>
    </rPh>
    <rPh sb="2" eb="4">
      <t>バンゴウ</t>
    </rPh>
    <phoneticPr fontId="5"/>
  </si>
  <si>
    <t>氏名</t>
    <rPh sb="0" eb="2">
      <t>シメイ</t>
    </rPh>
    <phoneticPr fontId="5"/>
  </si>
  <si>
    <t>■学生のみなさんへ</t>
    <rPh sb="1" eb="3">
      <t>ガクセイ</t>
    </rPh>
    <phoneticPr fontId="5"/>
  </si>
  <si>
    <t>今期受講した科目に関して、以下の項目に対して自己採点をしてください。(１０点満点)</t>
    <rPh sb="0" eb="2">
      <t>コンキ</t>
    </rPh>
    <rPh sb="2" eb="4">
      <t>ジュコウ</t>
    </rPh>
    <rPh sb="6" eb="8">
      <t>カモク</t>
    </rPh>
    <rPh sb="9" eb="10">
      <t>カン</t>
    </rPh>
    <rPh sb="13" eb="15">
      <t>イカ</t>
    </rPh>
    <rPh sb="16" eb="18">
      <t>コウモク</t>
    </rPh>
    <rPh sb="19" eb="20">
      <t>タイ</t>
    </rPh>
    <rPh sb="22" eb="24">
      <t>ジコ</t>
    </rPh>
    <rPh sb="24" eb="26">
      <t>サイテン</t>
    </rPh>
    <rPh sb="37" eb="38">
      <t>テン</t>
    </rPh>
    <rPh sb="38" eb="40">
      <t>マンテン</t>
    </rPh>
    <phoneticPr fontId="5"/>
  </si>
  <si>
    <t>項目</t>
    <rPh sb="0" eb="2">
      <t>コウモク</t>
    </rPh>
    <phoneticPr fontId="5"/>
  </si>
  <si>
    <t>2017年度
前期</t>
    <rPh sb="4" eb="6">
      <t>ネンド</t>
    </rPh>
    <rPh sb="7" eb="9">
      <t>ゼンキ</t>
    </rPh>
    <phoneticPr fontId="5"/>
  </si>
  <si>
    <t>2017年度
後期</t>
    <rPh sb="4" eb="6">
      <t>ネンド</t>
    </rPh>
    <rPh sb="7" eb="9">
      <t>コウキ</t>
    </rPh>
    <phoneticPr fontId="5"/>
  </si>
  <si>
    <t>2018年度
前期</t>
    <rPh sb="4" eb="6">
      <t>ネンド</t>
    </rPh>
    <rPh sb="7" eb="9">
      <t>ゼンキ</t>
    </rPh>
    <phoneticPr fontId="5"/>
  </si>
  <si>
    <t>2018年度
後期</t>
    <rPh sb="4" eb="6">
      <t>ネンド</t>
    </rPh>
    <rPh sb="7" eb="9">
      <t>コウキ</t>
    </rPh>
    <phoneticPr fontId="5"/>
  </si>
  <si>
    <t>2019年度
前期</t>
    <rPh sb="4" eb="6">
      <t>ネンド</t>
    </rPh>
    <rPh sb="7" eb="9">
      <t>ゼンキ</t>
    </rPh>
    <phoneticPr fontId="5"/>
  </si>
  <si>
    <t>2019年度
後期</t>
    <rPh sb="4" eb="6">
      <t>ネンド</t>
    </rPh>
    <rPh sb="7" eb="9">
      <t>コウキ</t>
    </rPh>
    <phoneticPr fontId="5"/>
  </si>
  <si>
    <t>2020年度
前期</t>
    <rPh sb="4" eb="6">
      <t>ネンド</t>
    </rPh>
    <rPh sb="7" eb="9">
      <t>ゼンキ</t>
    </rPh>
    <phoneticPr fontId="5"/>
  </si>
  <si>
    <t>2020年度
後期</t>
    <rPh sb="4" eb="6">
      <t>ネンド</t>
    </rPh>
    <rPh sb="7" eb="9">
      <t>コウキ</t>
    </rPh>
    <phoneticPr fontId="5"/>
  </si>
  <si>
    <t>卒業時</t>
    <rPh sb="0" eb="2">
      <t>ソツギョウ</t>
    </rPh>
    <rPh sb="2" eb="3">
      <t>ジ</t>
    </rPh>
    <phoneticPr fontId="5"/>
  </si>
  <si>
    <t>工学に関しての基礎知識
（物理・化学・数学・情報など）</t>
    <rPh sb="0" eb="2">
      <t>コウガク</t>
    </rPh>
    <rPh sb="3" eb="4">
      <t>カン</t>
    </rPh>
    <rPh sb="7" eb="9">
      <t>キソ</t>
    </rPh>
    <rPh sb="9" eb="11">
      <t>チシキ</t>
    </rPh>
    <rPh sb="13" eb="15">
      <t>ブツリ</t>
    </rPh>
    <rPh sb="16" eb="18">
      <t>カガク</t>
    </rPh>
    <rPh sb="19" eb="21">
      <t>スウガク</t>
    </rPh>
    <rPh sb="22" eb="24">
      <t>ジョウホウ</t>
    </rPh>
    <phoneticPr fontId="5"/>
  </si>
  <si>
    <t>各工学分野での基礎知識
（専門科目など）</t>
    <rPh sb="0" eb="1">
      <t>カク</t>
    </rPh>
    <rPh sb="1" eb="3">
      <t>コウガク</t>
    </rPh>
    <rPh sb="3" eb="5">
      <t>ブンヤ</t>
    </rPh>
    <rPh sb="7" eb="9">
      <t>キソ</t>
    </rPh>
    <rPh sb="9" eb="11">
      <t>チシキ</t>
    </rPh>
    <rPh sb="13" eb="15">
      <t>センモン</t>
    </rPh>
    <rPh sb="15" eb="17">
      <t>カモク</t>
    </rPh>
    <phoneticPr fontId="5"/>
  </si>
  <si>
    <t>人前での発表能力</t>
    <rPh sb="0" eb="2">
      <t>ヒトマエ</t>
    </rPh>
    <rPh sb="4" eb="6">
      <t>ハッピョウ</t>
    </rPh>
    <rPh sb="6" eb="8">
      <t>ノウリョク</t>
    </rPh>
    <phoneticPr fontId="5"/>
  </si>
  <si>
    <t>人と話し合ったり議論する能力</t>
    <rPh sb="0" eb="1">
      <t>ヒト</t>
    </rPh>
    <rPh sb="2" eb="3">
      <t>ハナ</t>
    </rPh>
    <rPh sb="4" eb="5">
      <t>ア</t>
    </rPh>
    <rPh sb="8" eb="10">
      <t>ギロン</t>
    </rPh>
    <rPh sb="12" eb="14">
      <t>ノウリョク</t>
    </rPh>
    <phoneticPr fontId="5"/>
  </si>
  <si>
    <t>チームの一員として取り組める（チームワーク）能力</t>
    <rPh sb="4" eb="6">
      <t>イチイン</t>
    </rPh>
    <rPh sb="9" eb="10">
      <t>ト</t>
    </rPh>
    <rPh sb="11" eb="12">
      <t>ク</t>
    </rPh>
    <rPh sb="22" eb="24">
      <t>ノウリョク</t>
    </rPh>
    <phoneticPr fontId="5"/>
  </si>
  <si>
    <t>英語、その他外国語による表現力</t>
    <rPh sb="0" eb="2">
      <t>エイゴ</t>
    </rPh>
    <rPh sb="5" eb="6">
      <t>ホカ</t>
    </rPh>
    <rPh sb="6" eb="9">
      <t>ガイコクゴ</t>
    </rPh>
    <rPh sb="12" eb="15">
      <t>ヒョウゲンリョク</t>
    </rPh>
    <phoneticPr fontId="5"/>
  </si>
  <si>
    <t>読書、講習会への参加、英会話や情報処理学習など大学以外での学習による自己啓発・生涯学習能力</t>
    <rPh sb="0" eb="2">
      <t>ドクショ</t>
    </rPh>
    <rPh sb="3" eb="6">
      <t>コウシュウカイ</t>
    </rPh>
    <rPh sb="8" eb="10">
      <t>サンカ</t>
    </rPh>
    <rPh sb="11" eb="14">
      <t>エイカイワ</t>
    </rPh>
    <rPh sb="15" eb="17">
      <t>ジョウホウ</t>
    </rPh>
    <rPh sb="17" eb="19">
      <t>ショリ</t>
    </rPh>
    <rPh sb="19" eb="21">
      <t>ガクシュウ</t>
    </rPh>
    <rPh sb="23" eb="25">
      <t>ダイガク</t>
    </rPh>
    <rPh sb="25" eb="27">
      <t>イガイ</t>
    </rPh>
    <rPh sb="29" eb="31">
      <t>ガクシュウ</t>
    </rPh>
    <rPh sb="34" eb="36">
      <t>ジコ</t>
    </rPh>
    <rPh sb="36" eb="38">
      <t>ケイハツ</t>
    </rPh>
    <rPh sb="39" eb="41">
      <t>ショウガイ</t>
    </rPh>
    <rPh sb="41" eb="43">
      <t>ガクシュウ</t>
    </rPh>
    <rPh sb="43" eb="45">
      <t>ノウリョク</t>
    </rPh>
    <phoneticPr fontId="5"/>
  </si>
  <si>
    <t>社会性や国際感覚が身についているか。</t>
    <rPh sb="0" eb="3">
      <t>シャカイセイ</t>
    </rPh>
    <rPh sb="4" eb="6">
      <t>コクサイ</t>
    </rPh>
    <rPh sb="6" eb="8">
      <t>カンカク</t>
    </rPh>
    <rPh sb="9" eb="10">
      <t>ミ</t>
    </rPh>
    <phoneticPr fontId="5"/>
  </si>
  <si>
    <t>倫理観、責任感が身についているか。</t>
    <rPh sb="0" eb="3">
      <t>リンリカン</t>
    </rPh>
    <rPh sb="4" eb="7">
      <t>セキニンカン</t>
    </rPh>
    <rPh sb="8" eb="9">
      <t>ミ</t>
    </rPh>
    <phoneticPr fontId="5"/>
  </si>
  <si>
    <t>年度</t>
    <rPh sb="0" eb="2">
      <t>ネンド</t>
    </rPh>
    <phoneticPr fontId="5"/>
  </si>
  <si>
    <t>期</t>
    <rPh sb="0" eb="1">
      <t>キ</t>
    </rPh>
    <phoneticPr fontId="5"/>
  </si>
  <si>
    <t>学習自己点検シート</t>
    <rPh sb="0" eb="2">
      <t>ガクシュウ</t>
    </rPh>
    <rPh sb="2" eb="4">
      <t>ジコ</t>
    </rPh>
    <rPh sb="4" eb="6">
      <t>テンケン</t>
    </rPh>
    <phoneticPr fontId="5"/>
  </si>
  <si>
    <t>学生生活全般に関して自己点検をお願いしています。今期受講した科目に関して、以下の質問項目に答えてください。面談時、指導教員（アドバイザー）の先生方から回答に対する具体的なアドバイスを受けてください。</t>
    <rPh sb="0" eb="2">
      <t>ガクセイ</t>
    </rPh>
    <rPh sb="2" eb="4">
      <t>セイカツ</t>
    </rPh>
    <rPh sb="4" eb="6">
      <t>ゼンパン</t>
    </rPh>
    <rPh sb="7" eb="8">
      <t>カン</t>
    </rPh>
    <rPh sb="10" eb="12">
      <t>ジコ</t>
    </rPh>
    <rPh sb="12" eb="14">
      <t>テンケン</t>
    </rPh>
    <rPh sb="16" eb="17">
      <t>ネガ</t>
    </rPh>
    <rPh sb="24" eb="26">
      <t>コンキ</t>
    </rPh>
    <rPh sb="26" eb="28">
      <t>ジュコウ</t>
    </rPh>
    <rPh sb="30" eb="32">
      <t>カモク</t>
    </rPh>
    <rPh sb="33" eb="34">
      <t>カン</t>
    </rPh>
    <rPh sb="37" eb="39">
      <t>イカ</t>
    </rPh>
    <rPh sb="40" eb="42">
      <t>シツモン</t>
    </rPh>
    <rPh sb="42" eb="44">
      <t>コウモク</t>
    </rPh>
    <rPh sb="45" eb="46">
      <t>コタ</t>
    </rPh>
    <phoneticPr fontId="5"/>
  </si>
  <si>
    <t>■回答項目</t>
    <rPh sb="1" eb="3">
      <t>カイトウ</t>
    </rPh>
    <rPh sb="3" eb="5">
      <t>コウモク</t>
    </rPh>
    <phoneticPr fontId="5"/>
  </si>
  <si>
    <t>今期の目標は達成できましたか。</t>
    <rPh sb="0" eb="2">
      <t>コンキ</t>
    </rPh>
    <rPh sb="3" eb="5">
      <t>モクヒョウ</t>
    </rPh>
    <rPh sb="6" eb="8">
      <t>タッセイ</t>
    </rPh>
    <phoneticPr fontId="5"/>
  </si>
  <si>
    <t>講義への取り組みは積極的でしたか。また、積極的に取り組むことができなかった講義は具体的に何ですか。</t>
    <rPh sb="0" eb="2">
      <t>コウギ</t>
    </rPh>
    <rPh sb="20" eb="23">
      <t>セッキョクテキ</t>
    </rPh>
    <rPh sb="24" eb="25">
      <t>ト</t>
    </rPh>
    <rPh sb="26" eb="27">
      <t>ク</t>
    </rPh>
    <rPh sb="37" eb="39">
      <t>コウギ</t>
    </rPh>
    <rPh sb="40" eb="43">
      <t>グタイテキ</t>
    </rPh>
    <rPh sb="44" eb="45">
      <t>ナン</t>
    </rPh>
    <phoneticPr fontId="5"/>
  </si>
  <si>
    <t>講義毎に勉強方法がつかめていますか。</t>
    <rPh sb="0" eb="2">
      <t>コウギ</t>
    </rPh>
    <rPh sb="2" eb="3">
      <t>マイ</t>
    </rPh>
    <rPh sb="4" eb="6">
      <t>ベンキョウ</t>
    </rPh>
    <rPh sb="6" eb="8">
      <t>ホウホウ</t>
    </rPh>
    <phoneticPr fontId="5"/>
  </si>
  <si>
    <t>それぞれの講義の理解度は自分の目標に達していますか。理解度が足りないと感じている講義は何ですか。</t>
    <rPh sb="5" eb="7">
      <t>コウギ</t>
    </rPh>
    <rPh sb="8" eb="11">
      <t>リカイド</t>
    </rPh>
    <rPh sb="12" eb="14">
      <t>ジブン</t>
    </rPh>
    <rPh sb="15" eb="17">
      <t>モクヒョウ</t>
    </rPh>
    <rPh sb="18" eb="19">
      <t>タッ</t>
    </rPh>
    <rPh sb="26" eb="29">
      <t>リカイド</t>
    </rPh>
    <rPh sb="30" eb="31">
      <t>タ</t>
    </rPh>
    <rPh sb="35" eb="36">
      <t>カン</t>
    </rPh>
    <rPh sb="40" eb="42">
      <t>コウギ</t>
    </rPh>
    <rPh sb="43" eb="44">
      <t>ナン</t>
    </rPh>
    <phoneticPr fontId="5"/>
  </si>
  <si>
    <t>平日（試験勉強以外）１日当たりの勉強時間（平均）はどのくらいですか。勉強時間が足りないと感じている講義は何ですか。</t>
    <rPh sb="0" eb="2">
      <t>ヘイジツ</t>
    </rPh>
    <rPh sb="3" eb="5">
      <t>シケン</t>
    </rPh>
    <rPh sb="5" eb="7">
      <t>ベンキョウ</t>
    </rPh>
    <rPh sb="7" eb="9">
      <t>イガイ</t>
    </rPh>
    <rPh sb="11" eb="12">
      <t>ニチ</t>
    </rPh>
    <rPh sb="12" eb="13">
      <t>ア</t>
    </rPh>
    <rPh sb="16" eb="18">
      <t>ベンキョウ</t>
    </rPh>
    <rPh sb="18" eb="20">
      <t>ジカン</t>
    </rPh>
    <rPh sb="34" eb="36">
      <t>ベンキョウ</t>
    </rPh>
    <rPh sb="36" eb="38">
      <t>ジカン</t>
    </rPh>
    <rPh sb="39" eb="40">
      <t>タ</t>
    </rPh>
    <rPh sb="44" eb="45">
      <t>カン</t>
    </rPh>
    <rPh sb="49" eb="51">
      <t>コウギ</t>
    </rPh>
    <rPh sb="52" eb="53">
      <t>ナン</t>
    </rPh>
    <phoneticPr fontId="5"/>
  </si>
  <si>
    <t>アルバイトと勉強は両立できましたか。</t>
    <rPh sb="6" eb="8">
      <t>ベンキョウ</t>
    </rPh>
    <rPh sb="9" eb="11">
      <t>リョウリツ</t>
    </rPh>
    <phoneticPr fontId="5"/>
  </si>
  <si>
    <t>サークル活動と勉強は両立できましたか。</t>
    <rPh sb="4" eb="6">
      <t>カツドウ</t>
    </rPh>
    <rPh sb="7" eb="9">
      <t>ベンキョウ</t>
    </rPh>
    <rPh sb="10" eb="12">
      <t>リョウリツ</t>
    </rPh>
    <phoneticPr fontId="5"/>
  </si>
  <si>
    <t>卒業後の進路についてどのように考えていますか。</t>
    <rPh sb="0" eb="3">
      <t>ソツギョウゴ</t>
    </rPh>
    <rPh sb="4" eb="6">
      <t>シンロ</t>
    </rPh>
    <rPh sb="15" eb="16">
      <t>カンガ</t>
    </rPh>
    <phoneticPr fontId="5"/>
  </si>
  <si>
    <t>その他、アドバイスが必要なことはありますか。</t>
    <rPh sb="2" eb="3">
      <t>ホカ</t>
    </rPh>
    <rPh sb="10" eb="12">
      <t>ヒツヨウ</t>
    </rPh>
    <phoneticPr fontId="5"/>
  </si>
  <si>
    <t>共通教育科目（必修科目）</t>
    <rPh sb="0" eb="2">
      <t>キョウツウ</t>
    </rPh>
    <rPh sb="2" eb="4">
      <t>キョウイク</t>
    </rPh>
    <rPh sb="4" eb="6">
      <t>カモク</t>
    </rPh>
    <rPh sb="7" eb="9">
      <t>ヒッシュウ</t>
    </rPh>
    <rPh sb="9" eb="11">
      <t>カモク</t>
    </rPh>
    <phoneticPr fontId="5"/>
  </si>
  <si>
    <t>ｸﾞﾛｰﾊﾞﾙ教育科目</t>
    <phoneticPr fontId="5"/>
  </si>
  <si>
    <t>合計GP</t>
    <rPh sb="0" eb="2">
      <t>ゴウケイ</t>
    </rPh>
    <phoneticPr fontId="5"/>
  </si>
  <si>
    <t>A</t>
    <phoneticPr fontId="5"/>
  </si>
  <si>
    <t>単位修得状況確認表（共通教育科目：一般学生）</t>
    <rPh sb="10" eb="12">
      <t>キョウツウ</t>
    </rPh>
    <rPh sb="12" eb="14">
      <t>キョウイク</t>
    </rPh>
    <rPh sb="14" eb="16">
      <t>カモク</t>
    </rPh>
    <rPh sb="17" eb="19">
      <t>イッパン</t>
    </rPh>
    <rPh sb="19" eb="21">
      <t>ガクセイ</t>
    </rPh>
    <phoneticPr fontId="5"/>
  </si>
  <si>
    <t>B</t>
    <phoneticPr fontId="5"/>
  </si>
  <si>
    <t>　</t>
    <phoneticPr fontId="5"/>
  </si>
  <si>
    <t>C</t>
    <phoneticPr fontId="5"/>
  </si>
  <si>
    <t>　年次</t>
    <phoneticPr fontId="2"/>
  </si>
  <si>
    <t>　年次</t>
    <phoneticPr fontId="5"/>
  </si>
  <si>
    <t>D</t>
    <phoneticPr fontId="5"/>
  </si>
  <si>
    <t>F</t>
    <phoneticPr fontId="5"/>
  </si>
  <si>
    <t>P</t>
    <phoneticPr fontId="5"/>
  </si>
  <si>
    <t>※</t>
    <phoneticPr fontId="5"/>
  </si>
  <si>
    <t>全科目合計</t>
    <rPh sb="0" eb="1">
      <t>ゼン</t>
    </rPh>
    <rPh sb="1" eb="3">
      <t>カモク</t>
    </rPh>
    <rPh sb="3" eb="5">
      <t>ゴウケイ</t>
    </rPh>
    <phoneticPr fontId="5"/>
  </si>
  <si>
    <t>受講科目の単位入力要領（専門教育科目）</t>
    <rPh sb="0" eb="2">
      <t>ジュコウ</t>
    </rPh>
    <rPh sb="2" eb="4">
      <t>カモク</t>
    </rPh>
    <rPh sb="5" eb="7">
      <t>タンイ</t>
    </rPh>
    <rPh sb="7" eb="9">
      <t>ニュウリョク</t>
    </rPh>
    <rPh sb="9" eb="11">
      <t>ヨウリョウ</t>
    </rPh>
    <rPh sb="12" eb="14">
      <t>センモン</t>
    </rPh>
    <rPh sb="14" eb="16">
      <t>キョウイク</t>
    </rPh>
    <rPh sb="16" eb="18">
      <t>カモク</t>
    </rPh>
    <phoneticPr fontId="5"/>
  </si>
  <si>
    <t>累積GPAの値を成績原簿と一致するかチェックする。</t>
    <rPh sb="6" eb="7">
      <t>アタイ</t>
    </rPh>
    <rPh sb="13" eb="15">
      <t>イッチ</t>
    </rPh>
    <phoneticPr fontId="5"/>
  </si>
  <si>
    <t>専門教育科目合計（単位数とGP）</t>
    <rPh sb="0" eb="2">
      <t>センモン</t>
    </rPh>
    <rPh sb="2" eb="4">
      <t>キョウイク</t>
    </rPh>
    <rPh sb="4" eb="6">
      <t>カモク</t>
    </rPh>
    <rPh sb="6" eb="8">
      <t>ゴウケイ</t>
    </rPh>
    <rPh sb="9" eb="12">
      <t>タンイスウ</t>
    </rPh>
    <phoneticPr fontId="5"/>
  </si>
  <si>
    <t>(共通＋専門)教育科目合計（単位数とGP）</t>
    <rPh sb="1" eb="3">
      <t>キョウツウ</t>
    </rPh>
    <rPh sb="4" eb="6">
      <t>センモン</t>
    </rPh>
    <rPh sb="7" eb="9">
      <t>キョウイク</t>
    </rPh>
    <rPh sb="9" eb="11">
      <t>カモク</t>
    </rPh>
    <rPh sb="11" eb="13">
      <t>ゴウケイ</t>
    </rPh>
    <rPh sb="14" eb="17">
      <t>タンイスウ</t>
    </rPh>
    <phoneticPr fontId="5"/>
  </si>
  <si>
    <t>数値解析</t>
    <phoneticPr fontId="5"/>
  </si>
  <si>
    <t>初年次教育科目</t>
    <phoneticPr fontId="5"/>
  </si>
  <si>
    <t>情報生体システム科目群（選択科目D群）</t>
    <phoneticPr fontId="5"/>
  </si>
  <si>
    <t>①【共通教育科目】評価Pの単位数</t>
    <rPh sb="2" eb="4">
      <t>キョウツウ</t>
    </rPh>
    <rPh sb="9" eb="11">
      <t>ヒョウカ</t>
    </rPh>
    <rPh sb="13" eb="16">
      <t>タンイスウ</t>
    </rPh>
    <phoneticPr fontId="5"/>
  </si>
  <si>
    <t>②【共通教育科目】不合格（評価F）の単位数</t>
    <rPh sb="9" eb="12">
      <t>フゴウカク</t>
    </rPh>
    <rPh sb="13" eb="15">
      <t>ヒョウカ</t>
    </rPh>
    <rPh sb="18" eb="21">
      <t>タンイスウ</t>
    </rPh>
    <phoneticPr fontId="5"/>
  </si>
  <si>
    <t>①【専門教育科目】評価Pの単位数</t>
    <rPh sb="2" eb="4">
      <t>センモン</t>
    </rPh>
    <rPh sb="4" eb="6">
      <t>キョウイク</t>
    </rPh>
    <rPh sb="6" eb="8">
      <t>カモク</t>
    </rPh>
    <rPh sb="9" eb="11">
      <t>ヒョウカ</t>
    </rPh>
    <rPh sb="13" eb="16">
      <t>タンイスウ</t>
    </rPh>
    <phoneticPr fontId="5"/>
  </si>
  <si>
    <t>②【専門教育科目】不合格（評価F）の単位数</t>
    <rPh sb="9" eb="12">
      <t>フゴウカク</t>
    </rPh>
    <rPh sb="13" eb="15">
      <t>ヒョウカ</t>
    </rPh>
    <rPh sb="18" eb="21">
      <t>タンイスウ</t>
    </rPh>
    <phoneticPr fontId="5"/>
  </si>
  <si>
    <t>③【専門教育科目】評価F科目の再履修での修得単位数</t>
    <rPh sb="9" eb="11">
      <t>ヒョウカ</t>
    </rPh>
    <rPh sb="12" eb="14">
      <t>カモク</t>
    </rPh>
    <rPh sb="15" eb="16">
      <t>サイ</t>
    </rPh>
    <rPh sb="16" eb="18">
      <t>リシュウ</t>
    </rPh>
    <rPh sb="20" eb="22">
      <t>シュウトク</t>
    </rPh>
    <rPh sb="22" eb="25">
      <t>タンイスウ</t>
    </rPh>
    <phoneticPr fontId="5"/>
  </si>
  <si>
    <t>③【共通教育科目】評価F科目の再履修での修得単位数</t>
    <rPh sb="2" eb="4">
      <t>キョウツウ</t>
    </rPh>
    <phoneticPr fontId="5"/>
  </si>
  <si>
    <t>STEP１</t>
  </si>
  <si>
    <t>STEP２</t>
  </si>
  <si>
    <t>（補足説明）</t>
    <rPh sb="1" eb="3">
      <t>ホソク</t>
    </rPh>
    <rPh sb="3" eb="5">
      <t>セツメイ</t>
    </rPh>
    <phoneticPr fontId="5"/>
  </si>
  <si>
    <t>専門教育科目（必修科目）</t>
    <rPh sb="0" eb="2">
      <t>センモン</t>
    </rPh>
    <rPh sb="2" eb="4">
      <t>キョウイク</t>
    </rPh>
    <rPh sb="4" eb="6">
      <t>カモク</t>
    </rPh>
    <rPh sb="7" eb="9">
      <t>ヒッシュウ</t>
    </rPh>
    <rPh sb="9" eb="11">
      <t>カモク</t>
    </rPh>
    <phoneticPr fontId="5"/>
  </si>
  <si>
    <t>専門教育科目（基礎教育科目）</t>
    <rPh sb="0" eb="2">
      <t>センモン</t>
    </rPh>
    <rPh sb="2" eb="4">
      <t>キョウイク</t>
    </rPh>
    <rPh sb="4" eb="6">
      <t>カモク</t>
    </rPh>
    <rPh sb="7" eb="9">
      <t>キソ</t>
    </rPh>
    <rPh sb="9" eb="11">
      <t>キョウイク</t>
    </rPh>
    <rPh sb="11" eb="13">
      <t>カモク</t>
    </rPh>
    <phoneticPr fontId="5"/>
  </si>
  <si>
    <t>当該期に受講した科目の単位を区分ごとに以下の手順で</t>
    <rPh sb="0" eb="2">
      <t>トウガイ</t>
    </rPh>
    <rPh sb="2" eb="3">
      <t>キ</t>
    </rPh>
    <rPh sb="4" eb="6">
      <t>ジュコウ</t>
    </rPh>
    <rPh sb="8" eb="10">
      <t>カモク</t>
    </rPh>
    <rPh sb="11" eb="13">
      <t>タンイ</t>
    </rPh>
    <rPh sb="14" eb="16">
      <t>クブン</t>
    </rPh>
    <rPh sb="19" eb="21">
      <t>イカ</t>
    </rPh>
    <rPh sb="22" eb="24">
      <t>テジュン</t>
    </rPh>
    <phoneticPr fontId="5"/>
  </si>
  <si>
    <t>入力し、要修得単位数と比較して単位取得状況を把握</t>
  </si>
  <si>
    <t>する。</t>
  </si>
  <si>
    <t>１．黄色枠に受講科目の評価（A,B,C,D,F,P）を入力する。</t>
  </si>
  <si>
    <t>３．灰色枠に受講科目の合計GP（単位数×GP）を計算し、</t>
  </si>
  <si>
    <t xml:space="preserve">    その値を入力する。</t>
  </si>
  <si>
    <t>　（評価とGPの関係：A=4,B=3,C=2,D=1,F=0,PはGPの該当</t>
  </si>
  <si>
    <t>　　外なので合計GP欄は空欄とする。）</t>
  </si>
  <si>
    <t>４．修得単位数を要修得単位数と比較して単位取得状況</t>
  </si>
  <si>
    <t xml:space="preserve">    を把握する。</t>
  </si>
  <si>
    <t>※期をまたがって開講される科目は、成績の出された期に</t>
  </si>
  <si>
    <t xml:space="preserve">  記入する。例えば通年の場合、後期に記入する。</t>
  </si>
  <si>
    <t>※評価Fの科目を再履修して単位を修得した場合の入力方</t>
  </si>
  <si>
    <t xml:space="preserve">  法について</t>
  </si>
  <si>
    <t>※評価D以上の科目を再履修して単位を修得した場合の入</t>
  </si>
  <si>
    <t>※本表最下部の表の入力方法について</t>
  </si>
  <si>
    <t>　・P評価の単位数は当該期①の欄に、</t>
  </si>
  <si>
    <t>　・F評価の単位数は当該期②の欄に、</t>
    <rPh sb="3" eb="5">
      <t>ヒョウカ</t>
    </rPh>
    <rPh sb="6" eb="9">
      <t>タンイスウ</t>
    </rPh>
    <rPh sb="10" eb="12">
      <t>トウガイ</t>
    </rPh>
    <rPh sb="12" eb="13">
      <t>キ</t>
    </rPh>
    <rPh sb="15" eb="16">
      <t>ラン</t>
    </rPh>
    <phoneticPr fontId="5"/>
  </si>
  <si>
    <t>　・評価F科目の再履修での修得単位数は当該期③の欄に</t>
  </si>
  <si>
    <t>区分ごとの単位修得状況の入力が終了した後に、シート</t>
    <rPh sb="0" eb="2">
      <t>クブン</t>
    </rPh>
    <rPh sb="5" eb="7">
      <t>タンイ</t>
    </rPh>
    <rPh sb="7" eb="9">
      <t>シュウトク</t>
    </rPh>
    <rPh sb="9" eb="11">
      <t>ジョウキョウ</t>
    </rPh>
    <rPh sb="12" eb="14">
      <t>ニュウリョク</t>
    </rPh>
    <rPh sb="15" eb="17">
      <t>シュウリョウ</t>
    </rPh>
    <rPh sb="19" eb="20">
      <t>アト</t>
    </rPh>
    <phoneticPr fontId="5"/>
  </si>
  <si>
    <t>右下赤枠の「累積GPA」の値が、成績原簿に記載されて</t>
  </si>
  <si>
    <t>いる累積GPAの値と一致しているかチェックし、一致</t>
  </si>
  <si>
    <t>していない場合はSTEP１に戻り、入力値に間違いが</t>
  </si>
  <si>
    <t>ないか見直し、正しく入力する。</t>
  </si>
  <si>
    <t>※留年した場合は「期を増やす」欄で列を増やす。</t>
    <rPh sb="1" eb="3">
      <t>リュウネン</t>
    </rPh>
    <rPh sb="5" eb="7">
      <t>バアイ</t>
    </rPh>
    <rPh sb="9" eb="10">
      <t>キ</t>
    </rPh>
    <rPh sb="11" eb="12">
      <t>フ</t>
    </rPh>
    <rPh sb="15" eb="16">
      <t>ラン</t>
    </rPh>
    <rPh sb="17" eb="18">
      <t>レツ</t>
    </rPh>
    <rPh sb="19" eb="20">
      <t>フ</t>
    </rPh>
    <phoneticPr fontId="5"/>
  </si>
  <si>
    <t>※評価Pの科目については、GPおよびGPAの計算に含ま</t>
    <rPh sb="1" eb="3">
      <t>ヒョウカ</t>
    </rPh>
    <rPh sb="5" eb="7">
      <t>カモク</t>
    </rPh>
    <rPh sb="25" eb="26">
      <t>フク</t>
    </rPh>
    <phoneticPr fontId="5"/>
  </si>
  <si>
    <t>　ない。しかしながら、進級・卒業要件の累積単位数</t>
  </si>
  <si>
    <t>　には含まれることがあるので、標準履修課程表で確認</t>
  </si>
  <si>
    <t>　すること。（インターンシップ等）</t>
  </si>
  <si>
    <t>※随意科目については、GPおよびGPAの計算に含まれない。</t>
  </si>
  <si>
    <t>　また、進級・卒業要件にも含まれない。</t>
  </si>
  <si>
    <t>３．灰色枠に受講科目の合計GP（単位数×GP）</t>
    <rPh sb="2" eb="4">
      <t>ハイイロ</t>
    </rPh>
    <rPh sb="4" eb="5">
      <t>ワク</t>
    </rPh>
    <rPh sb="11" eb="13">
      <t>ゴウケイ</t>
    </rPh>
    <phoneticPr fontId="5"/>
  </si>
  <si>
    <t>　（評価とGPの関係：A=4,B=3,C=2,D=1,F=0,Pは</t>
    <rPh sb="2" eb="4">
      <t>ヒョウカ</t>
    </rPh>
    <rPh sb="8" eb="10">
      <t>カンケイ</t>
    </rPh>
    <phoneticPr fontId="5"/>
  </si>
  <si>
    <t>　　GPの該当外なので合計GP欄は空欄とする。）</t>
    <rPh sb="11" eb="13">
      <t>ゴウケイ</t>
    </rPh>
    <rPh sb="15" eb="16">
      <t>ラン</t>
    </rPh>
    <phoneticPr fontId="5"/>
  </si>
  <si>
    <t>４．取得単位数を要修得単位数と比較して、</t>
    <rPh sb="2" eb="4">
      <t>シュトク</t>
    </rPh>
    <rPh sb="4" eb="7">
      <t>タンイスウ</t>
    </rPh>
    <rPh sb="8" eb="9">
      <t>ヨウ</t>
    </rPh>
    <rPh sb="9" eb="11">
      <t>シュウトク</t>
    </rPh>
    <rPh sb="11" eb="14">
      <t>タンイスウ</t>
    </rPh>
    <rPh sb="15" eb="17">
      <t>ヒカク</t>
    </rPh>
    <phoneticPr fontId="5"/>
  </si>
  <si>
    <t>　　単位取得状況を把握する。</t>
    <rPh sb="6" eb="8">
      <t>ジョウキョウ</t>
    </rPh>
    <rPh sb="9" eb="11">
      <t>ハアク</t>
    </rPh>
    <phoneticPr fontId="5"/>
  </si>
  <si>
    <t>　・評価F科目の再履修での修得単位数は当該</t>
    <rPh sb="2" eb="4">
      <t>ヒョウカ</t>
    </rPh>
    <rPh sb="5" eb="7">
      <t>カモク</t>
    </rPh>
    <rPh sb="8" eb="9">
      <t>サイ</t>
    </rPh>
    <rPh sb="9" eb="11">
      <t>リシュウ</t>
    </rPh>
    <rPh sb="13" eb="15">
      <t>シュウトク</t>
    </rPh>
    <rPh sb="15" eb="18">
      <t>タンイスウ</t>
    </rPh>
    <rPh sb="19" eb="21">
      <t>トウガイ</t>
    </rPh>
    <phoneticPr fontId="5"/>
  </si>
  <si>
    <t>※留年した場合は「期を増やす」欄で列を増</t>
    <rPh sb="1" eb="3">
      <t>リュウネン</t>
    </rPh>
    <rPh sb="5" eb="7">
      <t>バアイ</t>
    </rPh>
    <rPh sb="9" eb="10">
      <t>キ</t>
    </rPh>
    <rPh sb="11" eb="12">
      <t>フ</t>
    </rPh>
    <rPh sb="15" eb="16">
      <t>ラン</t>
    </rPh>
    <rPh sb="17" eb="18">
      <t>レツ</t>
    </rPh>
    <rPh sb="19" eb="20">
      <t>フ</t>
    </rPh>
    <phoneticPr fontId="5"/>
  </si>
  <si>
    <t>２．オレンジ枠に合計修得単位数を入力する。</t>
  </si>
  <si>
    <t xml:space="preserve">  上記１～３の手順で入力する。</t>
    <phoneticPr fontId="5"/>
  </si>
  <si>
    <t xml:space="preserve">  力方法について</t>
    <phoneticPr fontId="5"/>
  </si>
  <si>
    <t xml:space="preserve">  上記１～３の手順で入力した後、以前の評価（黄色枠）と</t>
    <phoneticPr fontId="5"/>
  </si>
  <si>
    <t xml:space="preserve">  合計GP（灰色枠）を削除し、オレンジ枠の合計修得単位</t>
    <phoneticPr fontId="5"/>
  </si>
  <si>
    <t xml:space="preserve">  数から再履修で修得した単位数を引いた値を再入力する。</t>
    <phoneticPr fontId="5"/>
  </si>
  <si>
    <t>当該期修得単位の入力要領（共通教育科目）</t>
    <rPh sb="0" eb="2">
      <t>トウガイ</t>
    </rPh>
    <rPh sb="2" eb="3">
      <t>キ</t>
    </rPh>
    <rPh sb="3" eb="5">
      <t>シュウトク</t>
    </rPh>
    <rPh sb="5" eb="7">
      <t>タンイ</t>
    </rPh>
    <rPh sb="8" eb="10">
      <t>ニュウリョク</t>
    </rPh>
    <rPh sb="10" eb="12">
      <t>ヨウリョウ</t>
    </rPh>
    <rPh sb="13" eb="15">
      <t>キョウツウ</t>
    </rPh>
    <rPh sb="15" eb="17">
      <t>キョウイク</t>
    </rPh>
    <rPh sb="17" eb="19">
      <t>カモク</t>
    </rPh>
    <phoneticPr fontId="5"/>
  </si>
  <si>
    <t>２．オレンジ枠に修得した必修科目・選択必修</t>
    <rPh sb="6" eb="7">
      <t>ワク</t>
    </rPh>
    <rPh sb="8" eb="10">
      <t>シュウトク</t>
    </rPh>
    <rPh sb="12" eb="14">
      <t>ヒッシュウ</t>
    </rPh>
    <rPh sb="14" eb="16">
      <t>カモク</t>
    </rPh>
    <rPh sb="17" eb="19">
      <t>センタク</t>
    </rPh>
    <rPh sb="19" eb="21">
      <t>ヒッシュウ</t>
    </rPh>
    <phoneticPr fontId="5"/>
  </si>
  <si>
    <t>　　科目・全科目それぞれの合計単位数を記入</t>
    <phoneticPr fontId="5"/>
  </si>
  <si>
    <t>　　する。</t>
    <phoneticPr fontId="5"/>
  </si>
  <si>
    <t>　　を計算し、その値を入力する。</t>
    <phoneticPr fontId="5"/>
  </si>
  <si>
    <t>※期をまたがって開講される科目は、成績の出</t>
    <phoneticPr fontId="5"/>
  </si>
  <si>
    <t>　された期に記入する。例えば通年の場合、後</t>
    <phoneticPr fontId="5"/>
  </si>
  <si>
    <t>　期に記入する。</t>
    <phoneticPr fontId="5"/>
  </si>
  <si>
    <t>※本表最下部の表の入力方法について</t>
    <phoneticPr fontId="5"/>
  </si>
  <si>
    <t>　・P評価の単位数は、当該期①の欄に、</t>
    <phoneticPr fontId="5"/>
  </si>
  <si>
    <t>　・F評価の単位数は、当該期②の欄に、</t>
    <phoneticPr fontId="5"/>
  </si>
  <si>
    <t>※評価Fの科目を再履修して単位を修得した場合</t>
    <phoneticPr fontId="5"/>
  </si>
  <si>
    <t>　の入力方法について</t>
    <phoneticPr fontId="5"/>
  </si>
  <si>
    <t>　上記1～3の手順で入力する。</t>
    <phoneticPr fontId="5"/>
  </si>
  <si>
    <t>※評価D以上の科目を再履修して単位を修得した</t>
    <phoneticPr fontId="5"/>
  </si>
  <si>
    <t>　場合の入力方法について</t>
    <phoneticPr fontId="5"/>
  </si>
  <si>
    <t>　上記1～3の手順で入力した後、以前の評価（</t>
    <phoneticPr fontId="5"/>
  </si>
  <si>
    <t xml:space="preserve">  黄色枠）と合計GP（灰色枠）を削除し、オレ</t>
    <rPh sb="7" eb="9">
      <t>ゴウケイ</t>
    </rPh>
    <rPh sb="12" eb="13">
      <t>ハイ</t>
    </rPh>
    <rPh sb="13" eb="14">
      <t>イロ</t>
    </rPh>
    <rPh sb="14" eb="15">
      <t>ワク</t>
    </rPh>
    <rPh sb="17" eb="19">
      <t>サクジョ</t>
    </rPh>
    <phoneticPr fontId="5"/>
  </si>
  <si>
    <t>　ンジ枠の合計修得単位数から再履修で修得し</t>
    <phoneticPr fontId="5"/>
  </si>
  <si>
    <t>　た単位数を引いた値を再入力する。</t>
    <phoneticPr fontId="5"/>
  </si>
  <si>
    <t>　やす。</t>
    <phoneticPr fontId="5"/>
  </si>
  <si>
    <t>１．黄色枠に各科目(英語の場合は修得した合計</t>
    <rPh sb="2" eb="4">
      <t>キイロ</t>
    </rPh>
    <rPh sb="4" eb="5">
      <t>ワク</t>
    </rPh>
    <rPh sb="6" eb="7">
      <t>カク</t>
    </rPh>
    <rPh sb="7" eb="9">
      <t>カモク</t>
    </rPh>
    <rPh sb="10" eb="12">
      <t>エイゴ</t>
    </rPh>
    <rPh sb="13" eb="15">
      <t>バアイ</t>
    </rPh>
    <rPh sb="16" eb="18">
      <t>シュウトク</t>
    </rPh>
    <rPh sb="20" eb="22">
      <t>ゴウケイ</t>
    </rPh>
    <phoneticPr fontId="5"/>
  </si>
  <si>
    <t>　　単位数)の修得単位数を記入する。</t>
    <phoneticPr fontId="5"/>
  </si>
  <si>
    <t>3年前期終了時</t>
    <rPh sb="1" eb="2">
      <t>ネン</t>
    </rPh>
    <rPh sb="2" eb="4">
      <t>ゼンキ</t>
    </rPh>
    <rPh sb="4" eb="7">
      <t>シュウリョウジ</t>
    </rPh>
    <phoneticPr fontId="5"/>
  </si>
  <si>
    <t>3年後期終了時</t>
    <rPh sb="1" eb="2">
      <t>ネン</t>
    </rPh>
    <rPh sb="2" eb="4">
      <t>コウキ</t>
    </rPh>
    <rPh sb="4" eb="7">
      <t>シュウリョウジ</t>
    </rPh>
    <phoneticPr fontId="5"/>
  </si>
  <si>
    <t>　　入力する。なお、②には再履修の科目は含まない。</t>
    <rPh sb="13" eb="14">
      <t>サイ</t>
    </rPh>
    <rPh sb="14" eb="16">
      <t>リシュウ</t>
    </rPh>
    <rPh sb="17" eb="19">
      <t>カモク</t>
    </rPh>
    <rPh sb="20" eb="21">
      <t>フク</t>
    </rPh>
    <phoneticPr fontId="5"/>
  </si>
  <si>
    <t>　　期③の欄に入力する。なお、②には再履修</t>
    <phoneticPr fontId="5"/>
  </si>
  <si>
    <t>　　の科目は含まない。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</si>
</sst>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5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.95"/>
      <name val="ＭＳ ゴシック"/>
      <family val="3"/>
      <charset val="128"/>
    </font>
    <font>
      <sz val="10.45"/>
      <name val="ＭＳ ゴシック"/>
      <family val="3"/>
      <charset val="128"/>
    </font>
    <font>
      <sz val="6"/>
      <name val="ＭＳ Ｐゴシック"/>
      <family val="3"/>
      <charset val="128"/>
    </font>
    <font>
      <sz val="10.9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9.5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b/>
      <sz val="10.95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0"/>
      <color indexed="8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.45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2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rgb="FF0000FF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66"/>
        <bgColor indexed="64"/>
      </patternFill>
    </fill>
  </fills>
  <borders count="139">
    <border>
      <left/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</borders>
  <cellStyleXfs count="46">
    <xf numFmtId="0" fontId="0" fillId="0" borderId="0">
      <alignment vertical="center"/>
    </xf>
    <xf numFmtId="0" fontId="4" fillId="0" borderId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2" borderId="9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13" borderId="99" applyNumberFormat="0" applyFont="0" applyAlignment="0" applyProtection="0">
      <alignment vertical="center"/>
    </xf>
    <xf numFmtId="0" fontId="30" fillId="0" borderId="97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11" borderId="9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2" applyNumberFormat="0" applyFill="0" applyAlignment="0" applyProtection="0">
      <alignment vertical="center"/>
    </xf>
    <xf numFmtId="0" fontId="35" fillId="0" borderId="93" applyNumberFormat="0" applyFill="0" applyAlignment="0" applyProtection="0">
      <alignment vertical="center"/>
    </xf>
    <xf numFmtId="0" fontId="36" fillId="0" borderId="9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00" applyNumberFormat="0" applyFill="0" applyAlignment="0" applyProtection="0">
      <alignment vertical="center"/>
    </xf>
    <xf numFmtId="0" fontId="38" fillId="11" borderId="96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0" borderId="95" applyNumberForma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2" fillId="0" borderId="0">
      <alignment vertical="center"/>
    </xf>
  </cellStyleXfs>
  <cellXfs count="472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4" fillId="0" borderId="0" xfId="1" applyFont="1" applyFill="1"/>
    <xf numFmtId="0" fontId="9" fillId="0" borderId="0" xfId="1" applyFont="1" applyFill="1"/>
    <xf numFmtId="0" fontId="9" fillId="0" borderId="0" xfId="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0" fillId="0" borderId="0" xfId="0" applyFill="1">
      <alignment vertical="center"/>
    </xf>
    <xf numFmtId="0" fontId="6" fillId="0" borderId="10" xfId="1" applyFont="1" applyFill="1" applyBorder="1"/>
    <xf numFmtId="0" fontId="6" fillId="0" borderId="6" xfId="1" applyFont="1" applyFill="1" applyBorder="1"/>
    <xf numFmtId="0" fontId="6" fillId="0" borderId="1" xfId="1" applyFont="1" applyFill="1" applyBorder="1"/>
    <xf numFmtId="0" fontId="4" fillId="0" borderId="5" xfId="1" applyFont="1" applyFill="1" applyBorder="1"/>
    <xf numFmtId="0" fontId="12" fillId="0" borderId="0" xfId="1" applyFont="1" applyFill="1"/>
    <xf numFmtId="0" fontId="4" fillId="0" borderId="15" xfId="1" applyFont="1" applyFill="1" applyBorder="1"/>
    <xf numFmtId="0" fontId="8" fillId="0" borderId="0" xfId="1" applyFont="1" applyFill="1" applyBorder="1" applyAlignment="1">
      <alignment horizontal="center" vertical="center" textRotation="255"/>
    </xf>
    <xf numFmtId="0" fontId="0" fillId="0" borderId="0" xfId="0" applyFill="1" applyBorder="1">
      <alignment vertical="center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vertical="center" wrapText="1"/>
    </xf>
    <xf numFmtId="0" fontId="4" fillId="0" borderId="17" xfId="1" applyFont="1" applyFill="1" applyBorder="1"/>
    <xf numFmtId="0" fontId="9" fillId="0" borderId="18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0" fontId="9" fillId="2" borderId="2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14" fillId="0" borderId="22" xfId="0" applyFont="1" applyBorder="1" applyAlignment="1">
      <alignment vertical="center" wrapText="1"/>
    </xf>
    <xf numFmtId="0" fontId="14" fillId="3" borderId="17" xfId="0" applyFont="1" applyFill="1" applyBorder="1" applyAlignment="1">
      <alignment vertical="center" wrapText="1"/>
    </xf>
    <xf numFmtId="0" fontId="14" fillId="3" borderId="23" xfId="0" applyFont="1" applyFill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3" borderId="11" xfId="0" applyFont="1" applyFill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14" fillId="3" borderId="30" xfId="0" applyFont="1" applyFill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3" borderId="32" xfId="0" applyFont="1" applyFill="1" applyBorder="1" applyAlignment="1">
      <alignment vertical="center" wrapText="1"/>
    </xf>
    <xf numFmtId="0" fontId="14" fillId="3" borderId="33" xfId="0" applyFont="1" applyFill="1" applyBorder="1" applyAlignment="1">
      <alignment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 wrapText="1"/>
    </xf>
    <xf numFmtId="0" fontId="14" fillId="3" borderId="37" xfId="0" applyFont="1" applyFill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vertical="center" textRotation="255" wrapText="1"/>
    </xf>
    <xf numFmtId="0" fontId="9" fillId="0" borderId="40" xfId="0" applyFont="1" applyFill="1" applyBorder="1" applyAlignment="1">
      <alignment vertical="center" textRotation="255" wrapText="1"/>
    </xf>
    <xf numFmtId="0" fontId="9" fillId="0" borderId="25" xfId="0" applyFont="1" applyFill="1" applyBorder="1" applyAlignment="1">
      <alignment vertical="center" textRotation="255" wrapText="1"/>
    </xf>
    <xf numFmtId="0" fontId="9" fillId="0" borderId="37" xfId="0" applyFont="1" applyFill="1" applyBorder="1" applyAlignment="1">
      <alignment vertical="center" textRotation="255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 textRotation="255"/>
    </xf>
    <xf numFmtId="0" fontId="9" fillId="0" borderId="37" xfId="0" applyFont="1" applyFill="1" applyBorder="1" applyAlignment="1">
      <alignment vertical="center" textRotation="255"/>
    </xf>
    <xf numFmtId="0" fontId="9" fillId="0" borderId="50" xfId="0" applyFont="1" applyFill="1" applyBorder="1" applyAlignment="1">
      <alignment vertical="center" textRotation="255"/>
    </xf>
    <xf numFmtId="0" fontId="9" fillId="0" borderId="36" xfId="0" applyFont="1" applyFill="1" applyBorder="1" applyAlignment="1">
      <alignment vertical="center" textRotation="255"/>
    </xf>
    <xf numFmtId="0" fontId="1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4" fillId="0" borderId="0" xfId="0" applyFont="1" applyFill="1" applyBorder="1" applyAlignment="1">
      <alignment horizontal="right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 applyProtection="1">
      <alignment horizontal="center" vertical="center" wrapText="1"/>
      <protection locked="0"/>
    </xf>
    <xf numFmtId="0" fontId="9" fillId="2" borderId="33" xfId="0" applyFont="1" applyFill="1" applyBorder="1" applyAlignment="1" applyProtection="1">
      <alignment horizontal="center" vertical="center" wrapText="1"/>
      <protection locked="0"/>
    </xf>
    <xf numFmtId="0" fontId="9" fillId="2" borderId="58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60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60" xfId="0" applyFont="1" applyFill="1" applyBorder="1" applyAlignment="1" applyProtection="1">
      <alignment horizontal="center" vertical="center" wrapText="1"/>
      <protection locked="0"/>
    </xf>
    <xf numFmtId="0" fontId="9" fillId="4" borderId="27" xfId="0" applyFont="1" applyFill="1" applyBorder="1" applyAlignment="1" applyProtection="1">
      <alignment horizontal="center" vertical="center" wrapText="1"/>
      <protection locked="0"/>
    </xf>
    <xf numFmtId="0" fontId="9" fillId="4" borderId="35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25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 applyProtection="1">
      <alignment horizontal="center" vertical="center" wrapText="1"/>
      <protection locked="0"/>
    </xf>
    <xf numFmtId="0" fontId="9" fillId="4" borderId="51" xfId="0" applyFont="1" applyFill="1" applyBorder="1" applyAlignment="1" applyProtection="1">
      <alignment horizontal="center" vertical="center" wrapText="1"/>
      <protection locked="0"/>
    </xf>
    <xf numFmtId="0" fontId="9" fillId="3" borderId="31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9" fillId="3" borderId="59" xfId="0" applyFont="1" applyFill="1" applyBorder="1" applyAlignment="1" applyProtection="1">
      <alignment horizontal="center" vertical="center" wrapText="1"/>
      <protection locked="0"/>
    </xf>
    <xf numFmtId="0" fontId="9" fillId="3" borderId="55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1" xfId="0" applyFont="1" applyFill="1" applyBorder="1" applyAlignment="1" applyProtection="1">
      <alignment horizontal="center" vertical="center" wrapText="1"/>
      <protection locked="0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4" borderId="24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63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9" fillId="3" borderId="17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3" borderId="64" xfId="0" applyFont="1" applyFill="1" applyBorder="1" applyAlignment="1" applyProtection="1">
      <alignment horizontal="center" vertical="center" wrapText="1"/>
      <protection locked="0"/>
    </xf>
    <xf numFmtId="0" fontId="9" fillId="2" borderId="52" xfId="0" applyFont="1" applyFill="1" applyBorder="1" applyAlignment="1" applyProtection="1">
      <alignment horizontal="center" vertical="center" wrapText="1"/>
      <protection locked="0"/>
    </xf>
    <xf numFmtId="0" fontId="9" fillId="4" borderId="81" xfId="0" applyFont="1" applyFill="1" applyBorder="1" applyAlignment="1" applyProtection="1">
      <alignment horizontal="center" vertical="center" wrapText="1"/>
      <protection locked="0"/>
    </xf>
    <xf numFmtId="0" fontId="9" fillId="3" borderId="55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1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5" xfId="1" applyFont="1" applyFill="1" applyBorder="1" applyAlignment="1" applyProtection="1">
      <alignment horizontal="center" vertical="center"/>
      <protection locked="0"/>
    </xf>
    <xf numFmtId="0" fontId="9" fillId="3" borderId="55" xfId="1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47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0" fontId="21" fillId="5" borderId="55" xfId="0" applyFont="1" applyFill="1" applyBorder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176" fontId="22" fillId="0" borderId="0" xfId="0" applyNumberFormat="1" applyFont="1" applyFill="1">
      <alignment vertical="center"/>
    </xf>
    <xf numFmtId="176" fontId="22" fillId="0" borderId="0" xfId="0" applyNumberFormat="1" applyFont="1" applyFill="1" applyBorder="1">
      <alignment vertical="center"/>
    </xf>
    <xf numFmtId="176" fontId="22" fillId="0" borderId="0" xfId="0" applyNumberFormat="1" applyFont="1">
      <alignment vertical="center"/>
    </xf>
    <xf numFmtId="0" fontId="8" fillId="0" borderId="0" xfId="1" applyFont="1" applyFill="1" applyBorder="1" applyAlignment="1">
      <alignment horizontal="center" vertical="center" textRotation="255"/>
    </xf>
    <xf numFmtId="176" fontId="22" fillId="0" borderId="5" xfId="0" applyNumberFormat="1" applyFont="1" applyFill="1" applyBorder="1">
      <alignment vertical="center"/>
    </xf>
    <xf numFmtId="176" fontId="22" fillId="0" borderId="17" xfId="0" applyNumberFormat="1" applyFont="1" applyFill="1" applyBorder="1">
      <alignment vertical="center"/>
    </xf>
    <xf numFmtId="0" fontId="7" fillId="0" borderId="5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0" xfId="0" applyFont="1" applyFill="1">
      <alignment vertical="center"/>
    </xf>
    <xf numFmtId="0" fontId="24" fillId="0" borderId="0" xfId="0" applyFont="1">
      <alignment vertical="center"/>
    </xf>
    <xf numFmtId="0" fontId="7" fillId="0" borderId="0" xfId="0" applyFont="1" applyFill="1" applyBorder="1">
      <alignment vertical="center"/>
    </xf>
    <xf numFmtId="0" fontId="7" fillId="0" borderId="32" xfId="0" applyFont="1" applyFill="1" applyBorder="1">
      <alignment vertical="center"/>
    </xf>
    <xf numFmtId="0" fontId="7" fillId="0" borderId="33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60" xfId="0" applyFont="1" applyFill="1" applyBorder="1">
      <alignment vertical="center"/>
    </xf>
    <xf numFmtId="0" fontId="7" fillId="0" borderId="17" xfId="0" applyFont="1" applyFill="1" applyBorder="1">
      <alignment vertical="center"/>
    </xf>
    <xf numFmtId="0" fontId="7" fillId="0" borderId="23" xfId="0" applyFont="1" applyFill="1" applyBorder="1">
      <alignment vertical="center"/>
    </xf>
    <xf numFmtId="0" fontId="7" fillId="0" borderId="36" xfId="0" applyFont="1" applyFill="1" applyBorder="1" applyAlignment="1">
      <alignment vertical="top" wrapText="1"/>
    </xf>
    <xf numFmtId="0" fontId="7" fillId="0" borderId="60" xfId="0" applyFont="1" applyFill="1" applyBorder="1" applyAlignment="1">
      <alignment vertical="top" wrapText="1"/>
    </xf>
    <xf numFmtId="0" fontId="10" fillId="6" borderId="0" xfId="0" applyFont="1" applyFill="1" applyBorder="1" applyAlignment="1">
      <alignment horizontal="center" vertical="center" wrapText="1"/>
    </xf>
    <xf numFmtId="176" fontId="22" fillId="0" borderId="32" xfId="0" applyNumberFormat="1" applyFont="1" applyFill="1" applyBorder="1">
      <alignment vertical="center"/>
    </xf>
    <xf numFmtId="0" fontId="9" fillId="0" borderId="58" xfId="0" applyFont="1" applyFill="1" applyBorder="1" applyAlignment="1">
      <alignment vertical="center" wrapText="1"/>
    </xf>
    <xf numFmtId="0" fontId="9" fillId="0" borderId="6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71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textRotation="255"/>
    </xf>
    <xf numFmtId="0" fontId="9" fillId="0" borderId="75" xfId="0" applyFont="1" applyFill="1" applyBorder="1" applyAlignment="1">
      <alignment vertical="center" wrapText="1"/>
    </xf>
    <xf numFmtId="0" fontId="9" fillId="0" borderId="76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vertical="center" wrapText="1"/>
    </xf>
    <xf numFmtId="0" fontId="9" fillId="0" borderId="72" xfId="0" applyFont="1" applyFill="1" applyBorder="1" applyAlignment="1">
      <alignment vertical="center" wrapText="1"/>
    </xf>
    <xf numFmtId="0" fontId="9" fillId="0" borderId="70" xfId="0" applyFont="1" applyFill="1" applyBorder="1" applyAlignment="1">
      <alignment vertical="center" wrapText="1"/>
    </xf>
    <xf numFmtId="0" fontId="25" fillId="0" borderId="0" xfId="2">
      <alignment vertical="center"/>
    </xf>
    <xf numFmtId="0" fontId="8" fillId="0" borderId="67" xfId="1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12" xfId="0" applyFont="1" applyFill="1" applyBorder="1" applyAlignment="1">
      <alignment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113" xfId="0" applyFont="1" applyFill="1" applyBorder="1" applyAlignment="1">
      <alignment vertical="center" wrapText="1"/>
    </xf>
    <xf numFmtId="0" fontId="8" fillId="0" borderId="67" xfId="1" applyFont="1" applyFill="1" applyBorder="1" applyAlignment="1">
      <alignment vertical="center"/>
    </xf>
    <xf numFmtId="0" fontId="8" fillId="0" borderId="66" xfId="1" applyFont="1" applyFill="1" applyBorder="1" applyAlignment="1">
      <alignment vertical="center"/>
    </xf>
    <xf numFmtId="0" fontId="42" fillId="6" borderId="0" xfId="1" applyFont="1" applyFill="1"/>
    <xf numFmtId="0" fontId="9" fillId="0" borderId="123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distributed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distributed" vertical="center" wrapText="1"/>
    </xf>
    <xf numFmtId="0" fontId="9" fillId="0" borderId="124" xfId="2" applyFont="1" applyFill="1" applyBorder="1" applyAlignment="1">
      <alignment horizontal="center" vertical="center" wrapText="1"/>
    </xf>
    <xf numFmtId="0" fontId="9" fillId="0" borderId="12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distributed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distributed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distributed" vertical="center"/>
    </xf>
    <xf numFmtId="0" fontId="9" fillId="0" borderId="11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distributed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distributed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distributed" vertical="center"/>
    </xf>
    <xf numFmtId="0" fontId="9" fillId="0" borderId="67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 applyProtection="1">
      <alignment horizontal="center" vertical="center" wrapText="1"/>
      <protection locked="0"/>
    </xf>
    <xf numFmtId="0" fontId="21" fillId="0" borderId="67" xfId="0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distributed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distributed" vertical="center" wrapText="1"/>
    </xf>
    <xf numFmtId="0" fontId="13" fillId="0" borderId="9" xfId="2" applyFont="1" applyFill="1" applyBorder="1" applyAlignment="1">
      <alignment horizontal="distributed" vertical="center" wrapText="1"/>
    </xf>
    <xf numFmtId="0" fontId="9" fillId="0" borderId="9" xfId="2" applyFont="1" applyFill="1" applyBorder="1" applyAlignment="1">
      <alignment horizontal="distributed" vertical="center" wrapText="1"/>
    </xf>
    <xf numFmtId="0" fontId="9" fillId="0" borderId="129" xfId="2" applyFont="1" applyFill="1" applyBorder="1" applyAlignment="1">
      <alignment horizontal="center" vertical="center" wrapText="1"/>
    </xf>
    <xf numFmtId="0" fontId="9" fillId="0" borderId="129" xfId="2" applyFont="1" applyFill="1" applyBorder="1" applyAlignment="1">
      <alignment horizontal="distributed" vertical="center" wrapText="1"/>
    </xf>
    <xf numFmtId="0" fontId="2" fillId="0" borderId="32" xfId="2" applyFont="1" applyFill="1" applyBorder="1">
      <alignment vertical="center"/>
    </xf>
    <xf numFmtId="0" fontId="9" fillId="0" borderId="32" xfId="2" applyFont="1" applyFill="1" applyBorder="1" applyAlignment="1">
      <alignment horizontal="center" vertical="center" wrapText="1"/>
    </xf>
    <xf numFmtId="0" fontId="9" fillId="0" borderId="32" xfId="2" applyFont="1" applyFill="1" applyBorder="1" applyAlignment="1">
      <alignment horizontal="distributed" vertical="center" wrapText="1"/>
    </xf>
    <xf numFmtId="0" fontId="2" fillId="0" borderId="5" xfId="2" applyFont="1" applyFill="1" applyBorder="1">
      <alignment vertical="center"/>
    </xf>
    <xf numFmtId="0" fontId="11" fillId="0" borderId="5" xfId="2" applyFont="1" applyFill="1" applyBorder="1" applyAlignment="1">
      <alignment horizontal="distributed"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distributed" vertical="center" wrapText="1"/>
    </xf>
    <xf numFmtId="0" fontId="4" fillId="0" borderId="0" xfId="1" applyFont="1" applyFill="1" applyBorder="1"/>
    <xf numFmtId="0" fontId="9" fillId="0" borderId="16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distributed" vertical="center" wrapText="1"/>
    </xf>
    <xf numFmtId="0" fontId="9" fillId="0" borderId="6" xfId="2" applyFont="1" applyFill="1" applyBorder="1" applyAlignment="1">
      <alignment horizontal="distributed" vertical="center" wrapText="1"/>
    </xf>
    <xf numFmtId="0" fontId="9" fillId="0" borderId="16" xfId="2" applyFont="1" applyFill="1" applyBorder="1" applyAlignment="1">
      <alignment horizontal="distributed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distributed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distributed" vertical="center" wrapText="1"/>
    </xf>
    <xf numFmtId="0" fontId="9" fillId="0" borderId="88" xfId="2" applyFont="1" applyFill="1" applyBorder="1" applyAlignment="1">
      <alignment horizontal="center" vertical="center" wrapText="1"/>
    </xf>
    <xf numFmtId="0" fontId="9" fillId="0" borderId="83" xfId="2" applyFont="1" applyFill="1" applyBorder="1" applyAlignment="1">
      <alignment horizontal="center" vertical="center" wrapText="1"/>
    </xf>
    <xf numFmtId="0" fontId="9" fillId="0" borderId="89" xfId="2" applyFont="1" applyFill="1" applyBorder="1" applyAlignment="1">
      <alignment horizontal="center" vertical="center" wrapText="1"/>
    </xf>
    <xf numFmtId="0" fontId="9" fillId="0" borderId="130" xfId="2" applyFont="1" applyFill="1" applyBorder="1" applyAlignment="1">
      <alignment horizontal="center" vertical="center" wrapText="1"/>
    </xf>
    <xf numFmtId="0" fontId="9" fillId="0" borderId="90" xfId="2" applyFont="1" applyFill="1" applyBorder="1" applyAlignment="1">
      <alignment horizontal="center" vertical="center" wrapText="1"/>
    </xf>
    <xf numFmtId="0" fontId="9" fillId="0" borderId="85" xfId="2" applyFont="1" applyFill="1" applyBorder="1" applyAlignment="1">
      <alignment horizontal="center" vertical="center" wrapText="1"/>
    </xf>
    <xf numFmtId="0" fontId="9" fillId="0" borderId="86" xfId="2" applyFont="1" applyFill="1" applyBorder="1" applyAlignment="1">
      <alignment horizontal="center" vertical="center" wrapText="1"/>
    </xf>
    <xf numFmtId="0" fontId="9" fillId="0" borderId="87" xfId="2" applyFont="1" applyFill="1" applyBorder="1" applyAlignment="1">
      <alignment horizontal="center" vertical="center" wrapText="1"/>
    </xf>
    <xf numFmtId="0" fontId="9" fillId="0" borderId="56" xfId="2" applyFont="1" applyFill="1" applyBorder="1" applyAlignment="1">
      <alignment horizontal="center" vertical="center" wrapText="1"/>
    </xf>
    <xf numFmtId="0" fontId="9" fillId="0" borderId="60" xfId="2" applyFont="1" applyFill="1" applyBorder="1" applyAlignment="1">
      <alignment horizontal="center" vertical="center" wrapText="1"/>
    </xf>
    <xf numFmtId="0" fontId="9" fillId="0" borderId="84" xfId="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textRotation="255"/>
    </xf>
    <xf numFmtId="0" fontId="8" fillId="0" borderId="0" xfId="1" applyFont="1" applyFill="1" applyBorder="1" applyAlignment="1">
      <alignment horizontal="center" vertical="center" textRotation="255"/>
    </xf>
    <xf numFmtId="0" fontId="44" fillId="0" borderId="0" xfId="2" applyFont="1">
      <alignment vertical="center"/>
    </xf>
    <xf numFmtId="0" fontId="45" fillId="0" borderId="0" xfId="2" applyFont="1">
      <alignment vertical="center"/>
    </xf>
    <xf numFmtId="0" fontId="46" fillId="0" borderId="0" xfId="2" applyFont="1">
      <alignment vertical="center"/>
    </xf>
    <xf numFmtId="0" fontId="14" fillId="0" borderId="0" xfId="2" applyFont="1">
      <alignment vertical="center"/>
    </xf>
    <xf numFmtId="0" fontId="47" fillId="0" borderId="0" xfId="2" applyFont="1">
      <alignment vertical="center"/>
    </xf>
    <xf numFmtId="0" fontId="14" fillId="0" borderId="0" xfId="2" applyFont="1" applyBorder="1">
      <alignment vertical="center"/>
    </xf>
    <xf numFmtId="0" fontId="48" fillId="0" borderId="0" xfId="2" applyFont="1" applyBorder="1">
      <alignment vertical="center"/>
    </xf>
    <xf numFmtId="0" fontId="14" fillId="0" borderId="82" xfId="2" applyFont="1" applyBorder="1" applyAlignment="1">
      <alignment horizontal="right" vertical="center"/>
    </xf>
    <xf numFmtId="0" fontId="49" fillId="0" borderId="82" xfId="2" applyFont="1" applyBorder="1" applyAlignment="1">
      <alignment vertical="center"/>
    </xf>
    <xf numFmtId="0" fontId="14" fillId="0" borderId="82" xfId="2" applyFont="1" applyBorder="1" applyAlignment="1">
      <alignment horizontal="center" vertical="center"/>
    </xf>
    <xf numFmtId="0" fontId="14" fillId="0" borderId="0" xfId="2" applyFont="1" applyFill="1" applyBorder="1">
      <alignment vertical="center"/>
    </xf>
    <xf numFmtId="0" fontId="14" fillId="0" borderId="5" xfId="2" applyFont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14" fillId="0" borderId="5" xfId="2" applyFont="1" applyBorder="1">
      <alignment vertical="center"/>
    </xf>
    <xf numFmtId="0" fontId="47" fillId="0" borderId="0" xfId="2" applyFont="1" applyBorder="1">
      <alignment vertical="center"/>
    </xf>
    <xf numFmtId="0" fontId="47" fillId="0" borderId="82" xfId="2" applyFont="1" applyBorder="1">
      <alignment vertical="center"/>
    </xf>
    <xf numFmtId="0" fontId="47" fillId="0" borderId="82" xfId="2" applyFont="1" applyBorder="1" applyAlignment="1">
      <alignment horizontal="center" vertical="center"/>
    </xf>
    <xf numFmtId="0" fontId="47" fillId="0" borderId="82" xfId="2" applyFont="1" applyBorder="1" applyAlignment="1">
      <alignment horizontal="right" vertical="center"/>
    </xf>
    <xf numFmtId="0" fontId="50" fillId="0" borderId="0" xfId="2" applyFont="1">
      <alignment vertical="center"/>
    </xf>
    <xf numFmtId="0" fontId="51" fillId="0" borderId="0" xfId="2" applyFont="1" applyBorder="1">
      <alignment vertical="center"/>
    </xf>
    <xf numFmtId="0" fontId="47" fillId="0" borderId="0" xfId="2" applyFont="1" applyBorder="1" applyAlignment="1">
      <alignment horizontal="center" vertical="center"/>
    </xf>
    <xf numFmtId="0" fontId="47" fillId="0" borderId="0" xfId="2" applyFont="1" applyFill="1" applyBorder="1">
      <alignment vertical="center"/>
    </xf>
    <xf numFmtId="0" fontId="7" fillId="0" borderId="22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7" fillId="0" borderId="17" xfId="1" applyFont="1" applyFill="1" applyBorder="1" applyAlignment="1">
      <alignment horizontal="center" vertical="center" shrinkToFit="1"/>
    </xf>
    <xf numFmtId="0" fontId="6" fillId="0" borderId="23" xfId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>
      <alignment horizontal="center" vertical="center" textRotation="255"/>
    </xf>
    <xf numFmtId="0" fontId="52" fillId="0" borderId="0" xfId="0" applyFont="1" applyFill="1">
      <alignment vertical="center"/>
    </xf>
    <xf numFmtId="0" fontId="53" fillId="0" borderId="75" xfId="0" applyFont="1" applyFill="1" applyBorder="1" applyAlignment="1">
      <alignment vertical="center" wrapText="1"/>
    </xf>
    <xf numFmtId="0" fontId="54" fillId="0" borderId="0" xfId="0" applyFont="1" applyFill="1" applyAlignment="1" applyProtection="1">
      <alignment vertical="center" wrapText="1"/>
      <protection locked="0"/>
    </xf>
    <xf numFmtId="0" fontId="9" fillId="38" borderId="21" xfId="0" applyFont="1" applyFill="1" applyBorder="1" applyAlignment="1">
      <alignment horizontal="center" vertical="center" wrapText="1"/>
    </xf>
    <xf numFmtId="0" fontId="9" fillId="3" borderId="62" xfId="0" applyFont="1" applyFill="1" applyBorder="1" applyAlignment="1" applyProtection="1">
      <alignment horizontal="center" vertical="center" wrapText="1"/>
      <protection locked="0"/>
    </xf>
    <xf numFmtId="0" fontId="10" fillId="6" borderId="57" xfId="0" applyFont="1" applyFill="1" applyBorder="1" applyAlignment="1">
      <alignment horizontal="center" vertical="center" wrapText="1"/>
    </xf>
    <xf numFmtId="0" fontId="14" fillId="0" borderId="5" xfId="44" applyFont="1" applyBorder="1" applyAlignment="1">
      <alignment horizontal="center" vertical="center" wrapText="1"/>
    </xf>
    <xf numFmtId="0" fontId="9" fillId="4" borderId="24" xfId="0" applyFont="1" applyFill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Fill="1" applyBorder="1">
      <alignment vertical="center"/>
    </xf>
    <xf numFmtId="0" fontId="7" fillId="0" borderId="12" xfId="0" applyFont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30" xfId="0" applyFont="1" applyFill="1" applyBorder="1">
      <alignment vertical="center"/>
    </xf>
    <xf numFmtId="0" fontId="9" fillId="0" borderId="134" xfId="2" applyFont="1" applyFill="1" applyBorder="1" applyAlignment="1">
      <alignment horizontal="center" vertical="center" wrapText="1"/>
    </xf>
    <xf numFmtId="0" fontId="9" fillId="0" borderId="134" xfId="2" applyFont="1" applyFill="1" applyBorder="1" applyAlignment="1">
      <alignment horizontal="distributed" vertical="center" wrapText="1"/>
    </xf>
    <xf numFmtId="0" fontId="9" fillId="0" borderId="133" xfId="2" applyFont="1" applyFill="1" applyBorder="1" applyAlignment="1">
      <alignment horizontal="center" vertical="center" wrapText="1"/>
    </xf>
    <xf numFmtId="0" fontId="4" fillId="0" borderId="11" xfId="1" applyFont="1" applyFill="1" applyBorder="1"/>
    <xf numFmtId="0" fontId="4" fillId="0" borderId="12" xfId="1" applyFont="1" applyFill="1" applyBorder="1"/>
    <xf numFmtId="0" fontId="9" fillId="0" borderId="135" xfId="2" applyFont="1" applyFill="1" applyBorder="1" applyAlignment="1">
      <alignment horizontal="distributed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10" fillId="6" borderId="57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>
      <alignment vertical="center" textRotation="255" wrapText="1"/>
    </xf>
    <xf numFmtId="0" fontId="9" fillId="0" borderId="43" xfId="0" applyFont="1" applyFill="1" applyBorder="1" applyAlignment="1">
      <alignment vertical="center" textRotation="255" wrapText="1"/>
    </xf>
    <xf numFmtId="0" fontId="9" fillId="0" borderId="44" xfId="0" applyFont="1" applyFill="1" applyBorder="1" applyAlignment="1">
      <alignment vertical="center" textRotation="255" wrapText="1"/>
    </xf>
    <xf numFmtId="0" fontId="19" fillId="0" borderId="13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7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>
      <alignment vertical="center"/>
    </xf>
    <xf numFmtId="0" fontId="0" fillId="0" borderId="0" xfId="0">
      <alignment vertical="center"/>
    </xf>
    <xf numFmtId="0" fontId="21" fillId="5" borderId="2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alignment vertical="center"/>
    </xf>
    <xf numFmtId="0" fontId="0" fillId="0" borderId="0" xfId="0" applyFont="1" applyFill="1" applyProtection="1">
      <alignment vertical="center"/>
    </xf>
    <xf numFmtId="0" fontId="17" fillId="0" borderId="0" xfId="0" applyFont="1" applyAlignment="1" applyProtection="1"/>
    <xf numFmtId="0" fontId="9" fillId="4" borderId="35" xfId="0" applyFont="1" applyFill="1" applyBorder="1" applyAlignment="1" applyProtection="1">
      <alignment horizontal="center" vertical="center" wrapText="1"/>
    </xf>
    <xf numFmtId="0" fontId="9" fillId="4" borderId="27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55" fillId="0" borderId="0" xfId="0" applyFont="1" applyFill="1" applyAlignment="1" applyProtection="1">
      <alignment vertical="center" wrapText="1"/>
      <protection locked="0"/>
    </xf>
    <xf numFmtId="0" fontId="56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7" fillId="0" borderId="0" xfId="0" applyFont="1" applyFill="1" applyAlignment="1">
      <alignment vertical="center"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77" xfId="0" applyFont="1" applyFill="1" applyBorder="1" applyAlignment="1">
      <alignment vertical="center"/>
    </xf>
    <xf numFmtId="0" fontId="24" fillId="0" borderId="0" xfId="0" applyFont="1" applyFill="1" applyAlignment="1" applyProtection="1">
      <alignment vertical="center" wrapText="1"/>
      <protection locked="0"/>
    </xf>
    <xf numFmtId="0" fontId="24" fillId="0" borderId="0" xfId="0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Alignment="1">
      <alignment vertical="center"/>
    </xf>
    <xf numFmtId="0" fontId="56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24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14" fillId="0" borderId="5" xfId="2" applyFont="1" applyBorder="1" applyAlignment="1">
      <alignment vertical="center" wrapText="1"/>
    </xf>
    <xf numFmtId="0" fontId="47" fillId="0" borderId="82" xfId="2" applyFont="1" applyBorder="1" applyAlignment="1">
      <alignment vertical="center"/>
    </xf>
    <xf numFmtId="0" fontId="47" fillId="0" borderId="82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4" fillId="0" borderId="75" xfId="2" applyFont="1" applyBorder="1" applyAlignment="1">
      <alignment horizontal="center" vertical="center"/>
    </xf>
    <xf numFmtId="0" fontId="14" fillId="0" borderId="61" xfId="2" applyFont="1" applyBorder="1" applyAlignment="1">
      <alignment horizontal="center" vertical="center"/>
    </xf>
    <xf numFmtId="0" fontId="47" fillId="0" borderId="0" xfId="2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65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66" xfId="0" applyFont="1" applyFill="1" applyBorder="1" applyAlignment="1" applyProtection="1">
      <alignment horizontal="center" vertical="center" wrapText="1"/>
      <protection locked="0"/>
    </xf>
    <xf numFmtId="0" fontId="7" fillId="0" borderId="65" xfId="1" applyFont="1" applyFill="1" applyBorder="1" applyAlignment="1" applyProtection="1">
      <alignment horizontal="left" vertical="center"/>
    </xf>
    <xf numFmtId="0" fontId="7" fillId="0" borderId="67" xfId="1" applyFont="1" applyFill="1" applyBorder="1" applyAlignment="1" applyProtection="1">
      <alignment horizontal="left"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8" fillId="0" borderId="101" xfId="1" applyFont="1" applyFill="1" applyBorder="1" applyAlignment="1">
      <alignment horizontal="center" vertical="center"/>
    </xf>
    <xf numFmtId="0" fontId="18" fillId="0" borderId="102" xfId="1" applyFont="1" applyFill="1" applyBorder="1" applyAlignment="1">
      <alignment horizontal="center" vertical="center"/>
    </xf>
    <xf numFmtId="0" fontId="18" fillId="0" borderId="103" xfId="1" applyFont="1" applyFill="1" applyBorder="1" applyAlignment="1">
      <alignment horizontal="center" vertical="center"/>
    </xf>
    <xf numFmtId="0" fontId="18" fillId="0" borderId="104" xfId="1" applyFont="1" applyFill="1" applyBorder="1" applyAlignment="1">
      <alignment horizontal="center" vertical="center"/>
    </xf>
    <xf numFmtId="0" fontId="18" fillId="0" borderId="105" xfId="1" applyFont="1" applyFill="1" applyBorder="1" applyAlignment="1">
      <alignment horizontal="center" vertical="center"/>
    </xf>
    <xf numFmtId="0" fontId="18" fillId="0" borderId="106" xfId="1" applyFont="1" applyFill="1" applyBorder="1" applyAlignment="1">
      <alignment horizontal="center" vertical="center"/>
    </xf>
    <xf numFmtId="0" fontId="18" fillId="0" borderId="107" xfId="1" applyFont="1" applyFill="1" applyBorder="1" applyAlignment="1">
      <alignment horizontal="center" vertical="center"/>
    </xf>
    <xf numFmtId="0" fontId="18" fillId="0" borderId="108" xfId="1" applyFont="1" applyFill="1" applyBorder="1" applyAlignment="1">
      <alignment horizontal="center" vertical="center"/>
    </xf>
    <xf numFmtId="0" fontId="18" fillId="0" borderId="109" xfId="1" applyFont="1" applyFill="1" applyBorder="1" applyAlignment="1">
      <alignment horizontal="center" vertical="center"/>
    </xf>
    <xf numFmtId="0" fontId="7" fillId="0" borderId="65" xfId="1" applyFont="1" applyFill="1" applyBorder="1" applyAlignment="1">
      <alignment horizontal="center" vertical="center"/>
    </xf>
    <xf numFmtId="0" fontId="7" fillId="0" borderId="67" xfId="1" applyFont="1" applyFill="1" applyBorder="1" applyAlignment="1">
      <alignment horizontal="center" vertical="center"/>
    </xf>
    <xf numFmtId="0" fontId="7" fillId="0" borderId="66" xfId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textRotation="255" wrapText="1"/>
    </xf>
    <xf numFmtId="0" fontId="9" fillId="0" borderId="43" xfId="0" applyFont="1" applyFill="1" applyBorder="1" applyAlignment="1">
      <alignment horizontal="center" vertical="center" textRotation="255" wrapText="1"/>
    </xf>
    <xf numFmtId="0" fontId="9" fillId="0" borderId="44" xfId="0" applyFont="1" applyFill="1" applyBorder="1" applyAlignment="1">
      <alignment horizontal="center" vertical="center" textRotation="255" wrapText="1"/>
    </xf>
    <xf numFmtId="0" fontId="9" fillId="0" borderId="39" xfId="0" applyFont="1" applyFill="1" applyBorder="1" applyAlignment="1">
      <alignment horizontal="center" vertical="center" textRotation="255" wrapText="1"/>
    </xf>
    <xf numFmtId="0" fontId="9" fillId="0" borderId="45" xfId="0" applyFont="1" applyFill="1" applyBorder="1" applyAlignment="1">
      <alignment horizontal="center" vertical="center" textRotation="255" wrapText="1"/>
    </xf>
    <xf numFmtId="0" fontId="9" fillId="0" borderId="46" xfId="0" applyFont="1" applyFill="1" applyBorder="1" applyAlignment="1">
      <alignment horizontal="center" vertical="center" textRotation="255" wrapText="1"/>
    </xf>
    <xf numFmtId="0" fontId="9" fillId="0" borderId="40" xfId="0" applyFont="1" applyFill="1" applyBorder="1" applyAlignment="1">
      <alignment horizontal="center" vertical="center" textRotation="255" wrapText="1"/>
    </xf>
    <xf numFmtId="0" fontId="9" fillId="0" borderId="37" xfId="0" applyFont="1" applyFill="1" applyBorder="1" applyAlignment="1">
      <alignment horizontal="center" vertical="center" textRotation="255" wrapText="1"/>
    </xf>
    <xf numFmtId="0" fontId="9" fillId="0" borderId="36" xfId="0" applyFont="1" applyFill="1" applyBorder="1" applyAlignment="1">
      <alignment horizontal="center" vertical="center" textRotation="255" wrapText="1"/>
    </xf>
    <xf numFmtId="0" fontId="6" fillId="0" borderId="31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8" fillId="0" borderId="110" xfId="1" applyFont="1" applyFill="1" applyBorder="1" applyAlignment="1">
      <alignment horizontal="center" vertical="center" textRotation="255"/>
    </xf>
    <xf numFmtId="0" fontId="8" fillId="0" borderId="111" xfId="1" applyFont="1" applyFill="1" applyBorder="1" applyAlignment="1">
      <alignment horizontal="center" vertical="center" textRotation="255"/>
    </xf>
    <xf numFmtId="0" fontId="8" fillId="0" borderId="48" xfId="1" applyFont="1" applyFill="1" applyBorder="1" applyAlignment="1">
      <alignment horizontal="center" vertical="center" wrapText="1"/>
    </xf>
    <xf numFmtId="0" fontId="8" fillId="0" borderId="53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54" xfId="1" applyFont="1" applyFill="1" applyBorder="1" applyAlignment="1">
      <alignment horizontal="center" vertical="center" wrapText="1"/>
    </xf>
    <xf numFmtId="0" fontId="8" fillId="0" borderId="82" xfId="1" applyFont="1" applyFill="1" applyBorder="1" applyAlignment="1">
      <alignment horizontal="center" vertical="center" wrapText="1"/>
    </xf>
    <xf numFmtId="0" fontId="8" fillId="0" borderId="63" xfId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131" xfId="1" applyFont="1" applyFill="1" applyBorder="1" applyAlignment="1">
      <alignment horizontal="center" vertical="center" wrapText="1"/>
    </xf>
    <xf numFmtId="0" fontId="8" fillId="0" borderId="76" xfId="1" applyFont="1" applyFill="1" applyBorder="1" applyAlignment="1">
      <alignment horizontal="center" vertical="center" wrapText="1"/>
    </xf>
    <xf numFmtId="0" fontId="8" fillId="0" borderId="62" xfId="1" applyFont="1" applyFill="1" applyBorder="1" applyAlignment="1">
      <alignment horizontal="center" vertical="center" wrapText="1"/>
    </xf>
    <xf numFmtId="0" fontId="8" fillId="0" borderId="132" xfId="1" applyFont="1" applyFill="1" applyBorder="1" applyAlignment="1">
      <alignment horizontal="center" vertical="center" wrapText="1"/>
    </xf>
    <xf numFmtId="0" fontId="8" fillId="0" borderId="65" xfId="1" applyFont="1" applyFill="1" applyBorder="1" applyAlignment="1">
      <alignment horizontal="center" vertical="center"/>
    </xf>
    <xf numFmtId="0" fontId="8" fillId="0" borderId="67" xfId="1" applyFont="1" applyFill="1" applyBorder="1" applyAlignment="1">
      <alignment horizontal="center" vertical="center"/>
    </xf>
    <xf numFmtId="0" fontId="8" fillId="0" borderId="48" xfId="1" applyFont="1" applyFill="1" applyBorder="1" applyAlignment="1">
      <alignment vertical="center"/>
    </xf>
    <xf numFmtId="0" fontId="8" fillId="0" borderId="91" xfId="1" applyFont="1" applyFill="1" applyBorder="1" applyAlignment="1">
      <alignment horizontal="center" vertical="center" textRotation="255"/>
    </xf>
    <xf numFmtId="0" fontId="8" fillId="0" borderId="68" xfId="1" applyFont="1" applyFill="1" applyBorder="1" applyAlignment="1">
      <alignment horizontal="center" vertical="center" wrapText="1"/>
    </xf>
    <xf numFmtId="0" fontId="8" fillId="0" borderId="70" xfId="1" applyFont="1" applyFill="1" applyBorder="1" applyAlignment="1">
      <alignment horizontal="center" vertical="center" wrapText="1"/>
    </xf>
    <xf numFmtId="0" fontId="8" fillId="0" borderId="73" xfId="1" applyFont="1" applyFill="1" applyBorder="1" applyAlignment="1">
      <alignment horizontal="center" vertical="center" wrapText="1"/>
    </xf>
    <xf numFmtId="0" fontId="8" fillId="0" borderId="75" xfId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74" xfId="1" applyFont="1" applyFill="1" applyBorder="1" applyAlignment="1">
      <alignment horizontal="center" vertical="center" wrapText="1"/>
    </xf>
    <xf numFmtId="0" fontId="8" fillId="0" borderId="113" xfId="1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65" xfId="1" applyFont="1" applyFill="1" applyBorder="1" applyAlignment="1">
      <alignment horizontal="left" vertical="center"/>
    </xf>
    <xf numFmtId="0" fontId="7" fillId="0" borderId="67" xfId="1" applyFont="1" applyFill="1" applyBorder="1" applyAlignment="1">
      <alignment horizontal="left" vertical="center"/>
    </xf>
    <xf numFmtId="0" fontId="7" fillId="0" borderId="66" xfId="1" applyFont="1" applyFill="1" applyBorder="1" applyAlignment="1">
      <alignment horizontal="left" vertical="center"/>
    </xf>
    <xf numFmtId="0" fontId="8" fillId="0" borderId="31" xfId="1" applyFont="1" applyFill="1" applyBorder="1" applyAlignment="1">
      <alignment horizontal="center" vertical="center" textRotation="255"/>
    </xf>
    <xf numFmtId="0" fontId="8" fillId="0" borderId="55" xfId="1" applyFont="1" applyFill="1" applyBorder="1" applyAlignment="1">
      <alignment horizontal="center" vertical="center" textRotation="255"/>
    </xf>
    <xf numFmtId="0" fontId="8" fillId="0" borderId="32" xfId="1" applyFont="1" applyFill="1" applyBorder="1" applyAlignment="1">
      <alignment horizontal="center" vertical="center" textRotation="255"/>
    </xf>
    <xf numFmtId="0" fontId="8" fillId="0" borderId="5" xfId="1" applyFont="1" applyFill="1" applyBorder="1" applyAlignment="1">
      <alignment horizontal="center" vertical="center" textRotation="255"/>
    </xf>
    <xf numFmtId="0" fontId="11" fillId="0" borderId="31" xfId="1" applyFont="1" applyFill="1" applyBorder="1" applyAlignment="1">
      <alignment horizontal="center" vertical="center" textRotation="255"/>
    </xf>
    <xf numFmtId="0" fontId="11" fillId="0" borderId="29" xfId="1" applyFont="1" applyFill="1" applyBorder="1" applyAlignment="1">
      <alignment horizontal="center" vertical="center" textRotation="255"/>
    </xf>
    <xf numFmtId="0" fontId="11" fillId="0" borderId="55" xfId="1" applyFont="1" applyFill="1" applyBorder="1" applyAlignment="1">
      <alignment horizontal="center" vertical="center" textRotation="255"/>
    </xf>
    <xf numFmtId="0" fontId="11" fillId="0" borderId="22" xfId="1" applyFont="1" applyFill="1" applyBorder="1" applyAlignment="1">
      <alignment horizontal="center" vertical="center" textRotation="255"/>
    </xf>
    <xf numFmtId="0" fontId="11" fillId="0" borderId="32" xfId="1" applyFont="1" applyFill="1" applyBorder="1" applyAlignment="1">
      <alignment horizontal="center" vertical="center" textRotation="255"/>
    </xf>
    <xf numFmtId="0" fontId="11" fillId="0" borderId="12" xfId="1" applyFont="1" applyFill="1" applyBorder="1" applyAlignment="1">
      <alignment horizontal="center" vertical="center" textRotation="255"/>
    </xf>
    <xf numFmtId="0" fontId="11" fillId="0" borderId="5" xfId="1" applyFont="1" applyFill="1" applyBorder="1" applyAlignment="1">
      <alignment horizontal="center" vertical="center" textRotation="255"/>
    </xf>
    <xf numFmtId="0" fontId="11" fillId="0" borderId="17" xfId="1" applyFont="1" applyFill="1" applyBorder="1" applyAlignment="1">
      <alignment horizontal="center" vertical="center" textRotation="255"/>
    </xf>
    <xf numFmtId="0" fontId="11" fillId="0" borderId="31" xfId="0" applyFont="1" applyFill="1" applyBorder="1" applyAlignment="1">
      <alignment horizontal="center" vertical="center" textRotation="255"/>
    </xf>
    <xf numFmtId="0" fontId="11" fillId="0" borderId="55" xfId="0" applyFont="1" applyFill="1" applyBorder="1" applyAlignment="1">
      <alignment horizontal="center" vertical="center" textRotation="255"/>
    </xf>
    <xf numFmtId="0" fontId="11" fillId="0" borderId="22" xfId="0" applyFont="1" applyFill="1" applyBorder="1" applyAlignment="1">
      <alignment horizontal="center" vertical="center" textRotation="255"/>
    </xf>
    <xf numFmtId="0" fontId="16" fillId="0" borderId="49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70" xfId="1" applyFont="1" applyFill="1" applyBorder="1" applyAlignment="1">
      <alignment horizontal="center" vertical="center"/>
    </xf>
    <xf numFmtId="0" fontId="7" fillId="0" borderId="69" xfId="1" applyFont="1" applyFill="1" applyBorder="1" applyAlignment="1">
      <alignment horizontal="center" vertical="center"/>
    </xf>
    <xf numFmtId="0" fontId="6" fillId="0" borderId="114" xfId="1" applyFont="1" applyFill="1" applyBorder="1" applyAlignment="1">
      <alignment horizontal="center" vertical="center" textRotation="255"/>
    </xf>
    <xf numFmtId="0" fontId="6" fillId="0" borderId="115" xfId="1" applyFont="1" applyFill="1" applyBorder="1" applyAlignment="1">
      <alignment horizontal="center" vertical="center" textRotation="255"/>
    </xf>
    <xf numFmtId="0" fontId="6" fillId="0" borderId="116" xfId="1" applyFont="1" applyFill="1" applyBorder="1" applyAlignment="1">
      <alignment horizontal="center" vertical="center" textRotation="255"/>
    </xf>
    <xf numFmtId="0" fontId="6" fillId="0" borderId="117" xfId="1" applyFont="1" applyFill="1" applyBorder="1" applyAlignment="1">
      <alignment horizontal="center" vertical="center" textRotation="255"/>
    </xf>
    <xf numFmtId="0" fontId="6" fillId="0" borderId="0" xfId="1" applyFont="1" applyFill="1" applyBorder="1" applyAlignment="1">
      <alignment horizontal="center" vertical="center" textRotation="255"/>
    </xf>
    <xf numFmtId="0" fontId="6" fillId="0" borderId="118" xfId="1" applyFont="1" applyFill="1" applyBorder="1" applyAlignment="1">
      <alignment horizontal="center" vertical="center" textRotation="255"/>
    </xf>
    <xf numFmtId="0" fontId="6" fillId="0" borderId="119" xfId="1" applyFont="1" applyFill="1" applyBorder="1" applyAlignment="1">
      <alignment horizontal="center" vertical="center" textRotation="255"/>
    </xf>
    <xf numFmtId="0" fontId="6" fillId="0" borderId="120" xfId="1" applyFont="1" applyFill="1" applyBorder="1" applyAlignment="1">
      <alignment horizontal="center" vertical="center" textRotation="255"/>
    </xf>
    <xf numFmtId="0" fontId="6" fillId="0" borderId="121" xfId="1" applyFont="1" applyFill="1" applyBorder="1" applyAlignment="1">
      <alignment horizontal="center" vertical="center" textRotation="255"/>
    </xf>
    <xf numFmtId="0" fontId="43" fillId="0" borderId="122" xfId="1" applyFont="1" applyFill="1" applyBorder="1" applyAlignment="1">
      <alignment horizontal="center" vertical="center" textRotation="255"/>
    </xf>
    <xf numFmtId="0" fontId="43" fillId="0" borderId="115" xfId="1" applyFont="1" applyFill="1" applyBorder="1" applyAlignment="1">
      <alignment horizontal="center" vertical="center" textRotation="255"/>
    </xf>
    <xf numFmtId="0" fontId="43" fillId="0" borderId="116" xfId="1" applyFont="1" applyFill="1" applyBorder="1" applyAlignment="1">
      <alignment horizontal="center" vertical="center" textRotation="255"/>
    </xf>
    <xf numFmtId="0" fontId="43" fillId="0" borderId="0" xfId="1" applyFont="1" applyFill="1" applyBorder="1" applyAlignment="1">
      <alignment horizontal="center" vertical="center" textRotation="255"/>
    </xf>
    <xf numFmtId="0" fontId="43" fillId="0" borderId="118" xfId="1" applyFont="1" applyFill="1" applyBorder="1" applyAlignment="1">
      <alignment horizontal="center" vertical="center" textRotation="255"/>
    </xf>
    <xf numFmtId="0" fontId="43" fillId="0" borderId="49" xfId="1" applyFont="1" applyFill="1" applyBorder="1" applyAlignment="1">
      <alignment horizontal="center" vertical="center" textRotation="255"/>
    </xf>
    <xf numFmtId="0" fontId="43" fillId="0" borderId="125" xfId="1" applyFont="1" applyFill="1" applyBorder="1" applyAlignment="1">
      <alignment horizontal="center" vertical="center" textRotation="255"/>
    </xf>
    <xf numFmtId="0" fontId="8" fillId="0" borderId="128" xfId="1" applyFont="1" applyFill="1" applyBorder="1" applyAlignment="1">
      <alignment horizontal="center" vertical="center" textRotation="255"/>
    </xf>
    <xf numFmtId="0" fontId="8" fillId="0" borderId="122" xfId="1" applyFont="1" applyFill="1" applyBorder="1" applyAlignment="1">
      <alignment horizontal="center" vertical="center" textRotation="255"/>
    </xf>
    <xf numFmtId="0" fontId="8" fillId="0" borderId="127" xfId="1" applyFont="1" applyFill="1" applyBorder="1" applyAlignment="1">
      <alignment horizontal="center" vertical="center" textRotation="255"/>
    </xf>
    <xf numFmtId="0" fontId="8" fillId="0" borderId="0" xfId="1" applyFont="1" applyFill="1" applyBorder="1" applyAlignment="1">
      <alignment horizontal="center" vertical="center" textRotation="255"/>
    </xf>
    <xf numFmtId="0" fontId="8" fillId="0" borderId="49" xfId="1" applyFont="1" applyFill="1" applyBorder="1" applyAlignment="1">
      <alignment horizontal="center" vertical="center" textRotation="255"/>
    </xf>
    <xf numFmtId="0" fontId="43" fillId="0" borderId="42" xfId="1" applyFont="1" applyFill="1" applyBorder="1" applyAlignment="1">
      <alignment horizontal="center" vertical="center" textRotation="255"/>
    </xf>
    <xf numFmtId="0" fontId="43" fillId="0" borderId="25" xfId="1" applyFont="1" applyFill="1" applyBorder="1" applyAlignment="1">
      <alignment horizontal="center" vertical="center" textRotation="255"/>
    </xf>
    <xf numFmtId="0" fontId="43" fillId="0" borderId="50" xfId="1" applyFont="1" applyFill="1" applyBorder="1" applyAlignment="1">
      <alignment horizontal="center" vertical="center" textRotation="255"/>
    </xf>
    <xf numFmtId="0" fontId="43" fillId="0" borderId="42" xfId="2" applyFont="1" applyFill="1" applyBorder="1" applyAlignment="1">
      <alignment horizontal="center" vertical="center" textRotation="255"/>
    </xf>
    <xf numFmtId="0" fontId="43" fillId="0" borderId="25" xfId="2" applyFont="1" applyFill="1" applyBorder="1" applyAlignment="1">
      <alignment horizontal="center" vertical="center" textRotation="255"/>
    </xf>
    <xf numFmtId="0" fontId="43" fillId="0" borderId="50" xfId="2" applyFont="1" applyFill="1" applyBorder="1" applyAlignment="1">
      <alignment horizontal="center" vertical="center" textRotation="255"/>
    </xf>
    <xf numFmtId="0" fontId="11" fillId="0" borderId="41" xfId="1" applyFont="1" applyFill="1" applyBorder="1" applyAlignment="1">
      <alignment horizontal="center" vertical="center" textRotation="255"/>
    </xf>
    <xf numFmtId="0" fontId="11" fillId="0" borderId="43" xfId="1" applyFont="1" applyFill="1" applyBorder="1" applyAlignment="1">
      <alignment horizontal="center" vertical="center" textRotation="255"/>
    </xf>
    <xf numFmtId="0" fontId="11" fillId="0" borderId="44" xfId="1" applyFont="1" applyFill="1" applyBorder="1" applyAlignment="1">
      <alignment horizontal="center" vertical="center" textRotation="255"/>
    </xf>
    <xf numFmtId="0" fontId="43" fillId="0" borderId="53" xfId="1" applyFont="1" applyFill="1" applyBorder="1" applyAlignment="1">
      <alignment horizontal="center" vertical="center" textRotation="255"/>
    </xf>
    <xf numFmtId="0" fontId="43" fillId="0" borderId="54" xfId="1" applyFont="1" applyFill="1" applyBorder="1" applyAlignment="1">
      <alignment horizontal="center" vertical="center" textRotation="255"/>
    </xf>
    <xf numFmtId="0" fontId="8" fillId="0" borderId="66" xfId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textRotation="255"/>
    </xf>
    <xf numFmtId="0" fontId="11" fillId="0" borderId="43" xfId="0" applyFont="1" applyFill="1" applyBorder="1" applyAlignment="1">
      <alignment horizontal="center" vertical="center" textRotation="255"/>
    </xf>
    <xf numFmtId="0" fontId="11" fillId="0" borderId="44" xfId="0" applyFont="1" applyFill="1" applyBorder="1" applyAlignment="1">
      <alignment horizontal="center" vertical="center" textRotation="255"/>
    </xf>
    <xf numFmtId="0" fontId="43" fillId="0" borderId="53" xfId="2" applyFont="1" applyFill="1" applyBorder="1" applyAlignment="1">
      <alignment horizontal="center" vertical="center" textRotation="255"/>
    </xf>
    <xf numFmtId="0" fontId="43" fillId="0" borderId="54" xfId="2" applyFont="1" applyFill="1" applyBorder="1" applyAlignment="1">
      <alignment horizontal="center" vertical="center" textRotation="255"/>
    </xf>
    <xf numFmtId="0" fontId="43" fillId="0" borderId="51" xfId="2" applyFont="1" applyFill="1" applyBorder="1" applyAlignment="1">
      <alignment horizontal="center" vertical="center" textRotation="255"/>
    </xf>
    <xf numFmtId="0" fontId="43" fillId="0" borderId="78" xfId="1" applyFont="1" applyFill="1" applyBorder="1" applyAlignment="1">
      <alignment horizontal="center" vertical="center" textRotation="255"/>
    </xf>
    <xf numFmtId="0" fontId="43" fillId="0" borderId="79" xfId="1" applyFont="1" applyFill="1" applyBorder="1" applyAlignment="1">
      <alignment horizontal="center" vertical="center" textRotation="255"/>
    </xf>
    <xf numFmtId="0" fontId="43" fillId="0" borderId="80" xfId="1" applyFont="1" applyFill="1" applyBorder="1" applyAlignment="1">
      <alignment horizontal="center" vertical="center" textRotation="255"/>
    </xf>
    <xf numFmtId="0" fontId="11" fillId="0" borderId="32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 textRotation="255"/>
    </xf>
    <xf numFmtId="0" fontId="11" fillId="0" borderId="17" xfId="0" applyFont="1" applyFill="1" applyBorder="1" applyAlignment="1">
      <alignment horizontal="center" vertical="center" textRotation="255"/>
    </xf>
    <xf numFmtId="0" fontId="7" fillId="0" borderId="47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0" fontId="19" fillId="0" borderId="136" xfId="0" applyFont="1" applyFill="1" applyBorder="1" applyAlignment="1">
      <alignment horizontal="center" vertical="center" wrapText="1"/>
    </xf>
    <xf numFmtId="0" fontId="19" fillId="0" borderId="137" xfId="0" applyFont="1" applyFill="1" applyBorder="1" applyAlignment="1">
      <alignment horizontal="center" vertical="center" wrapText="1"/>
    </xf>
    <xf numFmtId="0" fontId="55" fillId="0" borderId="0" xfId="0" applyFont="1" applyFill="1" applyAlignment="1" applyProtection="1">
      <alignment vertical="center" wrapText="1"/>
      <protection locked="0"/>
    </xf>
    <xf numFmtId="0" fontId="43" fillId="0" borderId="78" xfId="2" applyFont="1" applyFill="1" applyBorder="1" applyAlignment="1">
      <alignment horizontal="center" vertical="center" textRotation="255"/>
    </xf>
    <xf numFmtId="0" fontId="43" fillId="0" borderId="79" xfId="2" applyFont="1" applyFill="1" applyBorder="1" applyAlignment="1">
      <alignment horizontal="center" vertical="center" textRotation="255"/>
    </xf>
    <xf numFmtId="0" fontId="43" fillId="0" borderId="80" xfId="2" applyFont="1" applyFill="1" applyBorder="1" applyAlignment="1">
      <alignment horizontal="center" vertical="center" textRotation="255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</cellXfs>
  <cellStyles count="46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2"/>
    <cellStyle name="標準 2 2" xfId="44"/>
    <cellStyle name="標準 2 3" xfId="45"/>
    <cellStyle name="標準_教育目標jabee" xfId="1"/>
    <cellStyle name="良い 2" xfId="43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必修科目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累積グラフ!$D$85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累積グラフ!$B$86:$B$93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累積グラフ!$D$86:$D$93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5-448E-BEB7-BA98DB190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29984"/>
        <c:axId val="75131520"/>
      </c:barChart>
      <c:catAx>
        <c:axId val="7512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75131520"/>
        <c:crosses val="autoZero"/>
        <c:auto val="1"/>
        <c:lblAlgn val="ctr"/>
        <c:lblOffset val="100"/>
        <c:noMultiLvlLbl val="0"/>
      </c:catAx>
      <c:valAx>
        <c:axId val="75131520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129984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共通教育科目（選択必修科目）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累積グラフ!$C$35</c:f>
              <c:strCache>
                <c:ptCount val="1"/>
                <c:pt idx="0">
                  <c:v>教養教育科目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累積グラフ!$D$37:$D$44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23-41C5-9246-5A01ADDDEDC1}"/>
            </c:ext>
          </c:extLst>
        </c:ser>
        <c:ser>
          <c:idx val="0"/>
          <c:order val="1"/>
          <c:tx>
            <c:strRef>
              <c:f>累積グラフ!$E$35</c:f>
              <c:strCache>
                <c:ptCount val="1"/>
                <c:pt idx="0">
                  <c:v>教養活用科目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累積グラフ!$F$37:$F$44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23-41C5-9246-5A01ADDDE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06592"/>
        <c:axId val="90208128"/>
      </c:barChart>
      <c:catAx>
        <c:axId val="9020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0208128"/>
        <c:crosses val="autoZero"/>
        <c:auto val="1"/>
        <c:lblAlgn val="ctr"/>
        <c:lblOffset val="100"/>
        <c:noMultiLvlLbl val="0"/>
      </c:catAx>
      <c:valAx>
        <c:axId val="90208128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02065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基礎教育科目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累積グラフ!$C$66</c:f>
              <c:strCache>
                <c:ptCount val="1"/>
                <c:pt idx="0">
                  <c:v>必修科目</c:v>
                </c:pt>
              </c:strCache>
            </c:strRef>
          </c:tx>
          <c:invertIfNegative val="0"/>
          <c:cat>
            <c:strRef>
              <c:f>累積グラフ!$B$68:$B$75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累積グラフ!$D$68:$D$75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7D-4551-95A5-150579E82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28992"/>
        <c:axId val="90238976"/>
      </c:barChart>
      <c:catAx>
        <c:axId val="9022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0238976"/>
        <c:crosses val="autoZero"/>
        <c:auto val="1"/>
        <c:lblAlgn val="ctr"/>
        <c:lblOffset val="100"/>
        <c:noMultiLvlLbl val="0"/>
      </c:catAx>
      <c:valAx>
        <c:axId val="90238976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0228992"/>
        <c:crosses val="autoZero"/>
        <c:crossBetween val="between"/>
        <c:majorUnit val="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情報基礎科目群（選択科目</a:t>
            </a:r>
            <a:r>
              <a:rPr lang="en-US" altLang="ja-JP"/>
              <a:t>A</a:t>
            </a:r>
            <a:r>
              <a:rPr lang="ja-JP" altLang="en-US"/>
              <a:t>群）</a:t>
            </a:r>
            <a:endParaRPr lang="en-US" altLang="ja-JP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累積グラフ!$D$103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累積グラフ!$B$104:$B$111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累積グラフ!$D$104:$D$111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8-49CD-88C9-191152D60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64288"/>
        <c:axId val="75342208"/>
      </c:barChart>
      <c:catAx>
        <c:axId val="7516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75342208"/>
        <c:crosses val="autoZero"/>
        <c:auto val="1"/>
        <c:lblAlgn val="ctr"/>
        <c:lblOffset val="100"/>
        <c:noMultiLvlLbl val="0"/>
      </c:catAx>
      <c:valAx>
        <c:axId val="7534220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164288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ソフトウェアコア科目群（選択科目</a:t>
            </a:r>
            <a:r>
              <a:rPr lang="en-US" altLang="ja-JP"/>
              <a:t>B</a:t>
            </a:r>
            <a:r>
              <a:rPr lang="ja-JP" altLang="en-US"/>
              <a:t>群）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累積グラフ!$D$121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累積グラフ!$B$122:$B$129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累積グラフ!$D$122:$D$129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7-456D-8828-69CA7C4B9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209984"/>
        <c:axId val="77211520"/>
      </c:barChart>
      <c:catAx>
        <c:axId val="7720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77211520"/>
        <c:crosses val="autoZero"/>
        <c:auto val="1"/>
        <c:lblAlgn val="ctr"/>
        <c:lblOffset val="100"/>
        <c:noMultiLvlLbl val="0"/>
      </c:catAx>
      <c:valAx>
        <c:axId val="7721152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ja-JP" sz="1000" b="1" i="0" u="none" strike="noStrike" baseline="0">
                    <a:effectLst/>
                  </a:rPr>
                  <a:t>累積取得単位数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209984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情報システムコア科目群（選択科目</a:t>
            </a:r>
            <a:r>
              <a:rPr lang="en-US" altLang="ja-JP"/>
              <a:t>C</a:t>
            </a:r>
            <a:r>
              <a:rPr lang="ja-JP" altLang="en-US"/>
              <a:t>群）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累積グラフ!$D$139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累積グラフ!$B$140:$B$147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累積グラフ!$D$140:$D$147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7-4054-9C27-5BB08CBEE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31840"/>
        <c:axId val="78933376"/>
      </c:barChart>
      <c:catAx>
        <c:axId val="7893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78933376"/>
        <c:crosses val="autoZero"/>
        <c:auto val="1"/>
        <c:lblAlgn val="ctr"/>
        <c:lblOffset val="100"/>
        <c:noMultiLvlLbl val="0"/>
      </c:catAx>
      <c:valAx>
        <c:axId val="78933376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931840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情報生体システム科目群（選択科目</a:t>
            </a:r>
            <a:r>
              <a:rPr lang="en-US" altLang="ja-JP"/>
              <a:t>D</a:t>
            </a:r>
            <a:r>
              <a:rPr lang="ja-JP" altLang="en-US"/>
              <a:t>群）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累積グラフ!$D$157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累積グラフ!$B$158:$B$165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累積グラフ!$D$158:$D$165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8-42B7-8C97-77CEE9600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42080"/>
        <c:axId val="88943616"/>
      </c:barChart>
      <c:catAx>
        <c:axId val="8894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88943616"/>
        <c:crosses val="autoZero"/>
        <c:auto val="1"/>
        <c:lblAlgn val="ctr"/>
        <c:lblOffset val="100"/>
        <c:noMultiLvlLbl val="0"/>
      </c:catAx>
      <c:valAx>
        <c:axId val="8894361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8942080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工学基礎・教養科目群（選択科目</a:t>
            </a:r>
            <a:r>
              <a:rPr lang="en-US" altLang="ja-JP"/>
              <a:t>E</a:t>
            </a:r>
            <a:r>
              <a:rPr lang="ja-JP" altLang="en-US"/>
              <a:t>群）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累積グラフ!$D$175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累積グラフ!$B$176:$B$183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累積グラフ!$D$176:$D$183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0-45DF-8621-5ABE3B745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54368"/>
        <c:axId val="88955904"/>
      </c:barChart>
      <c:catAx>
        <c:axId val="88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88955904"/>
        <c:crosses val="autoZero"/>
        <c:auto val="1"/>
        <c:lblAlgn val="ctr"/>
        <c:lblOffset val="100"/>
        <c:noMultiLvlLbl val="0"/>
      </c:catAx>
      <c:valAx>
        <c:axId val="88955904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8954368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累積グラフ!$D$193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累積グラフ!$B$194:$B$201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累積グラフ!$D$194:$D$201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25-4F74-8997-0BDE45C2B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96096"/>
        <c:axId val="90112000"/>
      </c:barChart>
      <c:catAx>
        <c:axId val="8899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0112000"/>
        <c:crosses val="autoZero"/>
        <c:auto val="1"/>
        <c:lblAlgn val="ctr"/>
        <c:lblOffset val="100"/>
        <c:noMultiLvlLbl val="0"/>
      </c:catAx>
      <c:valAx>
        <c:axId val="90112000"/>
        <c:scaling>
          <c:orientation val="minMax"/>
          <c:max val="13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899609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累積グラフ!$D$225</c:f>
              <c:strCache>
                <c:ptCount val="1"/>
                <c:pt idx="0">
                  <c:v>累積GPA</c:v>
                </c:pt>
              </c:strCache>
            </c:strRef>
          </c:tx>
          <c:invertIfNegative val="0"/>
          <c:cat>
            <c:strRef>
              <c:f>累積グラフ!$B$226:$B$233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累積グラフ!$D$226:$D$233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7-44F4-B986-DCCF39337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27744"/>
        <c:axId val="90133632"/>
      </c:barChart>
      <c:catAx>
        <c:axId val="9012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0133632"/>
        <c:crosses val="autoZero"/>
        <c:auto val="1"/>
        <c:lblAlgn val="ctr"/>
        <c:lblOffset val="100"/>
        <c:noMultiLvlLbl val="0"/>
      </c:catAx>
      <c:valAx>
        <c:axId val="90133632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</a:t>
                </a:r>
                <a:r>
                  <a:rPr lang="en-US" altLang="ja-JP"/>
                  <a:t>GPA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0127744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累積グラフ!$C$4</c:f>
              <c:strCache>
                <c:ptCount val="1"/>
                <c:pt idx="0">
                  <c:v>初年次教育科目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累積グラフ!$D$6:$D$13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1-4924-A96D-CF80146E82E7}"/>
            </c:ext>
          </c:extLst>
        </c:ser>
        <c:ser>
          <c:idx val="0"/>
          <c:order val="1"/>
          <c:tx>
            <c:strRef>
              <c:f>累積グラフ!$E$4</c:f>
              <c:strCache>
                <c:ptCount val="1"/>
                <c:pt idx="0">
                  <c:v>ｸﾞﾛｰﾊﾞﾙ教育科目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累積グラフ!$F$6:$F$13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1-4924-A96D-CF80146E8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70880"/>
        <c:axId val="90172416"/>
      </c:barChart>
      <c:catAx>
        <c:axId val="9017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0172416"/>
        <c:crosses val="autoZero"/>
        <c:auto val="1"/>
        <c:lblAlgn val="ctr"/>
        <c:lblOffset val="100"/>
        <c:noMultiLvlLbl val="0"/>
      </c:catAx>
      <c:valAx>
        <c:axId val="90172416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0170880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</xdr:row>
          <xdr:rowOff>295275</xdr:rowOff>
        </xdr:from>
        <xdr:to>
          <xdr:col>11</xdr:col>
          <xdr:colOff>0</xdr:colOff>
          <xdr:row>3</xdr:row>
          <xdr:rowOff>9525</xdr:rowOff>
        </xdr:to>
        <xdr:sp macro="" textlink="">
          <xdr:nvSpPr>
            <xdr:cNvPr id="12289" name="CommandButton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</xdr:row>
          <xdr:rowOff>295275</xdr:rowOff>
        </xdr:from>
        <xdr:to>
          <xdr:col>11</xdr:col>
          <xdr:colOff>0</xdr:colOff>
          <xdr:row>3</xdr:row>
          <xdr:rowOff>9525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82</xdr:row>
      <xdr:rowOff>152400</xdr:rowOff>
    </xdr:from>
    <xdr:to>
      <xdr:col>14</xdr:col>
      <xdr:colOff>85725</xdr:colOff>
      <xdr:row>98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100</xdr:row>
      <xdr:rowOff>161925</xdr:rowOff>
    </xdr:from>
    <xdr:to>
      <xdr:col>14</xdr:col>
      <xdr:colOff>95250</xdr:colOff>
      <xdr:row>116</xdr:row>
      <xdr:rowOff>104775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476250</xdr:colOff>
      <xdr:row>118</xdr:row>
      <xdr:rowOff>152400</xdr:rowOff>
    </xdr:from>
    <xdr:to>
      <xdr:col>14</xdr:col>
      <xdr:colOff>104775</xdr:colOff>
      <xdr:row>134</xdr:row>
      <xdr:rowOff>95250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476250</xdr:colOff>
      <xdr:row>136</xdr:row>
      <xdr:rowOff>152400</xdr:rowOff>
    </xdr:from>
    <xdr:to>
      <xdr:col>14</xdr:col>
      <xdr:colOff>104775</xdr:colOff>
      <xdr:row>152</xdr:row>
      <xdr:rowOff>95250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476250</xdr:colOff>
      <xdr:row>154</xdr:row>
      <xdr:rowOff>171450</xdr:rowOff>
    </xdr:from>
    <xdr:to>
      <xdr:col>14</xdr:col>
      <xdr:colOff>104775</xdr:colOff>
      <xdr:row>170</xdr:row>
      <xdr:rowOff>114300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485775</xdr:colOff>
      <xdr:row>172</xdr:row>
      <xdr:rowOff>152400</xdr:rowOff>
    </xdr:from>
    <xdr:to>
      <xdr:col>14</xdr:col>
      <xdr:colOff>114300</xdr:colOff>
      <xdr:row>188</xdr:row>
      <xdr:rowOff>95250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466725</xdr:colOff>
      <xdr:row>191</xdr:row>
      <xdr:rowOff>0</xdr:rowOff>
    </xdr:from>
    <xdr:to>
      <xdr:col>14</xdr:col>
      <xdr:colOff>95250</xdr:colOff>
      <xdr:row>215</xdr:row>
      <xdr:rowOff>133350</xdr:rowOff>
    </xdr:to>
    <xdr:graphicFrame macro="">
      <xdr:nvGraphicFramePr>
        <xdr:cNvPr id="8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457200</xdr:colOff>
      <xdr:row>223</xdr:row>
      <xdr:rowOff>9525</xdr:rowOff>
    </xdr:from>
    <xdr:to>
      <xdr:col>14</xdr:col>
      <xdr:colOff>85725</xdr:colOff>
      <xdr:row>238</xdr:row>
      <xdr:rowOff>133350</xdr:rowOff>
    </xdr:to>
    <xdr:graphicFrame macro="">
      <xdr:nvGraphicFramePr>
        <xdr:cNvPr id="9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161925</xdr:colOff>
      <xdr:row>14</xdr:row>
      <xdr:rowOff>38100</xdr:rowOff>
    </xdr:from>
    <xdr:to>
      <xdr:col>7</xdr:col>
      <xdr:colOff>228600</xdr:colOff>
      <xdr:row>30</xdr:row>
      <xdr:rowOff>38100</xdr:rowOff>
    </xdr:to>
    <xdr:graphicFrame macro="">
      <xdr:nvGraphicFramePr>
        <xdr:cNvPr id="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161925</xdr:colOff>
      <xdr:row>45</xdr:row>
      <xdr:rowOff>38100</xdr:rowOff>
    </xdr:from>
    <xdr:to>
      <xdr:col>7</xdr:col>
      <xdr:colOff>228600</xdr:colOff>
      <xdr:row>61</xdr:row>
      <xdr:rowOff>38100</xdr:rowOff>
    </xdr:to>
    <xdr:graphicFrame macro="">
      <xdr:nvGraphicFramePr>
        <xdr:cNvPr id="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447675</xdr:colOff>
      <xdr:row>64</xdr:row>
      <xdr:rowOff>114300</xdr:rowOff>
    </xdr:from>
    <xdr:to>
      <xdr:col>14</xdr:col>
      <xdr:colOff>76200</xdr:colOff>
      <xdr:row>80</xdr:row>
      <xdr:rowOff>57150</xdr:rowOff>
    </xdr:to>
    <xdr:graphicFrame macro="">
      <xdr:nvGraphicFramePr>
        <xdr:cNvPr id="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2:B34"/>
  <sheetViews>
    <sheetView view="pageBreakPreview" zoomScale="115" zoomScaleNormal="100" zoomScaleSheetLayoutView="115" workbookViewId="0"/>
  </sheetViews>
  <sheetFormatPr defaultRowHeight="13.5" x14ac:dyDescent="0.15"/>
  <cols>
    <col min="1" max="16384" width="9" style="155"/>
  </cols>
  <sheetData>
    <row r="12" spans="2:2" ht="32.25" x14ac:dyDescent="0.15">
      <c r="B12" s="226" t="s">
        <v>183</v>
      </c>
    </row>
    <row r="32" spans="2:2" ht="39.75" customHeight="1" x14ac:dyDescent="0.15">
      <c r="B32" s="227" t="s">
        <v>184</v>
      </c>
    </row>
    <row r="33" spans="2:2" ht="39.75" customHeight="1" x14ac:dyDescent="0.15">
      <c r="B33" s="227" t="s">
        <v>185</v>
      </c>
    </row>
    <row r="34" spans="2:2" ht="39.75" customHeight="1" x14ac:dyDescent="0.15">
      <c r="B34" s="227" t="s">
        <v>186</v>
      </c>
    </row>
  </sheetData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W27"/>
  <sheetViews>
    <sheetView view="pageBreakPreview" zoomScale="90" zoomScaleNormal="100" zoomScaleSheetLayoutView="90" workbookViewId="0">
      <selection activeCell="G10" sqref="G10:T10"/>
    </sheetView>
  </sheetViews>
  <sheetFormatPr defaultRowHeight="13.5" x14ac:dyDescent="0.15"/>
  <cols>
    <col min="1" max="1" width="9" style="230"/>
    <col min="2" max="2" width="5.625" style="230" customWidth="1"/>
    <col min="3" max="12" width="9" style="230"/>
    <col min="13" max="18" width="0" style="230" hidden="1" customWidth="1"/>
    <col min="19" max="21" width="9" style="230"/>
    <col min="22" max="22" width="4.375" style="230" customWidth="1"/>
    <col min="23" max="263" width="9" style="230"/>
    <col min="264" max="264" width="9.25" style="230" bestFit="1" customWidth="1"/>
    <col min="265" max="270" width="9" style="230"/>
    <col min="271" max="276" width="0" style="230" hidden="1" customWidth="1"/>
    <col min="277" max="519" width="9" style="230"/>
    <col min="520" max="520" width="9.25" style="230" bestFit="1" customWidth="1"/>
    <col min="521" max="526" width="9" style="230"/>
    <col min="527" max="532" width="0" style="230" hidden="1" customWidth="1"/>
    <col min="533" max="775" width="9" style="230"/>
    <col min="776" max="776" width="9.25" style="230" bestFit="1" customWidth="1"/>
    <col min="777" max="782" width="9" style="230"/>
    <col min="783" max="788" width="0" style="230" hidden="1" customWidth="1"/>
    <col min="789" max="1031" width="9" style="230"/>
    <col min="1032" max="1032" width="9.25" style="230" bestFit="1" customWidth="1"/>
    <col min="1033" max="1038" width="9" style="230"/>
    <col min="1039" max="1044" width="0" style="230" hidden="1" customWidth="1"/>
    <col min="1045" max="1287" width="9" style="230"/>
    <col min="1288" max="1288" width="9.25" style="230" bestFit="1" customWidth="1"/>
    <col min="1289" max="1294" width="9" style="230"/>
    <col min="1295" max="1300" width="0" style="230" hidden="1" customWidth="1"/>
    <col min="1301" max="1543" width="9" style="230"/>
    <col min="1544" max="1544" width="9.25" style="230" bestFit="1" customWidth="1"/>
    <col min="1545" max="1550" width="9" style="230"/>
    <col min="1551" max="1556" width="0" style="230" hidden="1" customWidth="1"/>
    <col min="1557" max="1799" width="9" style="230"/>
    <col min="1800" max="1800" width="9.25" style="230" bestFit="1" customWidth="1"/>
    <col min="1801" max="1806" width="9" style="230"/>
    <col min="1807" max="1812" width="0" style="230" hidden="1" customWidth="1"/>
    <col min="1813" max="2055" width="9" style="230"/>
    <col min="2056" max="2056" width="9.25" style="230" bestFit="1" customWidth="1"/>
    <col min="2057" max="2062" width="9" style="230"/>
    <col min="2063" max="2068" width="0" style="230" hidden="1" customWidth="1"/>
    <col min="2069" max="2311" width="9" style="230"/>
    <col min="2312" max="2312" width="9.25" style="230" bestFit="1" customWidth="1"/>
    <col min="2313" max="2318" width="9" style="230"/>
    <col min="2319" max="2324" width="0" style="230" hidden="1" customWidth="1"/>
    <col min="2325" max="2567" width="9" style="230"/>
    <col min="2568" max="2568" width="9.25" style="230" bestFit="1" customWidth="1"/>
    <col min="2569" max="2574" width="9" style="230"/>
    <col min="2575" max="2580" width="0" style="230" hidden="1" customWidth="1"/>
    <col min="2581" max="2823" width="9" style="230"/>
    <col min="2824" max="2824" width="9.25" style="230" bestFit="1" customWidth="1"/>
    <col min="2825" max="2830" width="9" style="230"/>
    <col min="2831" max="2836" width="0" style="230" hidden="1" customWidth="1"/>
    <col min="2837" max="3079" width="9" style="230"/>
    <col min="3080" max="3080" width="9.25" style="230" bestFit="1" customWidth="1"/>
    <col min="3081" max="3086" width="9" style="230"/>
    <col min="3087" max="3092" width="0" style="230" hidden="1" customWidth="1"/>
    <col min="3093" max="3335" width="9" style="230"/>
    <col min="3336" max="3336" width="9.25" style="230" bestFit="1" customWidth="1"/>
    <col min="3337" max="3342" width="9" style="230"/>
    <col min="3343" max="3348" width="0" style="230" hidden="1" customWidth="1"/>
    <col min="3349" max="3591" width="9" style="230"/>
    <col min="3592" max="3592" width="9.25" style="230" bestFit="1" customWidth="1"/>
    <col min="3593" max="3598" width="9" style="230"/>
    <col min="3599" max="3604" width="0" style="230" hidden="1" customWidth="1"/>
    <col min="3605" max="3847" width="9" style="230"/>
    <col min="3848" max="3848" width="9.25" style="230" bestFit="1" customWidth="1"/>
    <col min="3849" max="3854" width="9" style="230"/>
    <col min="3855" max="3860" width="0" style="230" hidden="1" customWidth="1"/>
    <col min="3861" max="4103" width="9" style="230"/>
    <col min="4104" max="4104" width="9.25" style="230" bestFit="1" customWidth="1"/>
    <col min="4105" max="4110" width="9" style="230"/>
    <col min="4111" max="4116" width="0" style="230" hidden="1" customWidth="1"/>
    <col min="4117" max="4359" width="9" style="230"/>
    <col min="4360" max="4360" width="9.25" style="230" bestFit="1" customWidth="1"/>
    <col min="4361" max="4366" width="9" style="230"/>
    <col min="4367" max="4372" width="0" style="230" hidden="1" customWidth="1"/>
    <col min="4373" max="4615" width="9" style="230"/>
    <col min="4616" max="4616" width="9.25" style="230" bestFit="1" customWidth="1"/>
    <col min="4617" max="4622" width="9" style="230"/>
    <col min="4623" max="4628" width="0" style="230" hidden="1" customWidth="1"/>
    <col min="4629" max="4871" width="9" style="230"/>
    <col min="4872" max="4872" width="9.25" style="230" bestFit="1" customWidth="1"/>
    <col min="4873" max="4878" width="9" style="230"/>
    <col min="4879" max="4884" width="0" style="230" hidden="1" customWidth="1"/>
    <col min="4885" max="5127" width="9" style="230"/>
    <col min="5128" max="5128" width="9.25" style="230" bestFit="1" customWidth="1"/>
    <col min="5129" max="5134" width="9" style="230"/>
    <col min="5135" max="5140" width="0" style="230" hidden="1" customWidth="1"/>
    <col min="5141" max="5383" width="9" style="230"/>
    <col min="5384" max="5384" width="9.25" style="230" bestFit="1" customWidth="1"/>
    <col min="5385" max="5390" width="9" style="230"/>
    <col min="5391" max="5396" width="0" style="230" hidden="1" customWidth="1"/>
    <col min="5397" max="5639" width="9" style="230"/>
    <col min="5640" max="5640" width="9.25" style="230" bestFit="1" customWidth="1"/>
    <col min="5641" max="5646" width="9" style="230"/>
    <col min="5647" max="5652" width="0" style="230" hidden="1" customWidth="1"/>
    <col min="5653" max="5895" width="9" style="230"/>
    <col min="5896" max="5896" width="9.25" style="230" bestFit="1" customWidth="1"/>
    <col min="5897" max="5902" width="9" style="230"/>
    <col min="5903" max="5908" width="0" style="230" hidden="1" customWidth="1"/>
    <col min="5909" max="6151" width="9" style="230"/>
    <col min="6152" max="6152" width="9.25" style="230" bestFit="1" customWidth="1"/>
    <col min="6153" max="6158" width="9" style="230"/>
    <col min="6159" max="6164" width="0" style="230" hidden="1" customWidth="1"/>
    <col min="6165" max="6407" width="9" style="230"/>
    <col min="6408" max="6408" width="9.25" style="230" bestFit="1" customWidth="1"/>
    <col min="6409" max="6414" width="9" style="230"/>
    <col min="6415" max="6420" width="0" style="230" hidden="1" customWidth="1"/>
    <col min="6421" max="6663" width="9" style="230"/>
    <col min="6664" max="6664" width="9.25" style="230" bestFit="1" customWidth="1"/>
    <col min="6665" max="6670" width="9" style="230"/>
    <col min="6671" max="6676" width="0" style="230" hidden="1" customWidth="1"/>
    <col min="6677" max="6919" width="9" style="230"/>
    <col min="6920" max="6920" width="9.25" style="230" bestFit="1" customWidth="1"/>
    <col min="6921" max="6926" width="9" style="230"/>
    <col min="6927" max="6932" width="0" style="230" hidden="1" customWidth="1"/>
    <col min="6933" max="7175" width="9" style="230"/>
    <col min="7176" max="7176" width="9.25" style="230" bestFit="1" customWidth="1"/>
    <col min="7177" max="7182" width="9" style="230"/>
    <col min="7183" max="7188" width="0" style="230" hidden="1" customWidth="1"/>
    <col min="7189" max="7431" width="9" style="230"/>
    <col min="7432" max="7432" width="9.25" style="230" bestFit="1" customWidth="1"/>
    <col min="7433" max="7438" width="9" style="230"/>
    <col min="7439" max="7444" width="0" style="230" hidden="1" customWidth="1"/>
    <col min="7445" max="7687" width="9" style="230"/>
    <col min="7688" max="7688" width="9.25" style="230" bestFit="1" customWidth="1"/>
    <col min="7689" max="7694" width="9" style="230"/>
    <col min="7695" max="7700" width="0" style="230" hidden="1" customWidth="1"/>
    <col min="7701" max="7943" width="9" style="230"/>
    <col min="7944" max="7944" width="9.25" style="230" bestFit="1" customWidth="1"/>
    <col min="7945" max="7950" width="9" style="230"/>
    <col min="7951" max="7956" width="0" style="230" hidden="1" customWidth="1"/>
    <col min="7957" max="8199" width="9" style="230"/>
    <col min="8200" max="8200" width="9.25" style="230" bestFit="1" customWidth="1"/>
    <col min="8201" max="8206" width="9" style="230"/>
    <col min="8207" max="8212" width="0" style="230" hidden="1" customWidth="1"/>
    <col min="8213" max="8455" width="9" style="230"/>
    <col min="8456" max="8456" width="9.25" style="230" bestFit="1" customWidth="1"/>
    <col min="8457" max="8462" width="9" style="230"/>
    <col min="8463" max="8468" width="0" style="230" hidden="1" customWidth="1"/>
    <col min="8469" max="8711" width="9" style="230"/>
    <col min="8712" max="8712" width="9.25" style="230" bestFit="1" customWidth="1"/>
    <col min="8713" max="8718" width="9" style="230"/>
    <col min="8719" max="8724" width="0" style="230" hidden="1" customWidth="1"/>
    <col min="8725" max="8967" width="9" style="230"/>
    <col min="8968" max="8968" width="9.25" style="230" bestFit="1" customWidth="1"/>
    <col min="8969" max="8974" width="9" style="230"/>
    <col min="8975" max="8980" width="0" style="230" hidden="1" customWidth="1"/>
    <col min="8981" max="9223" width="9" style="230"/>
    <col min="9224" max="9224" width="9.25" style="230" bestFit="1" customWidth="1"/>
    <col min="9225" max="9230" width="9" style="230"/>
    <col min="9231" max="9236" width="0" style="230" hidden="1" customWidth="1"/>
    <col min="9237" max="9479" width="9" style="230"/>
    <col min="9480" max="9480" width="9.25" style="230" bestFit="1" customWidth="1"/>
    <col min="9481" max="9486" width="9" style="230"/>
    <col min="9487" max="9492" width="0" style="230" hidden="1" customWidth="1"/>
    <col min="9493" max="9735" width="9" style="230"/>
    <col min="9736" max="9736" width="9.25" style="230" bestFit="1" customWidth="1"/>
    <col min="9737" max="9742" width="9" style="230"/>
    <col min="9743" max="9748" width="0" style="230" hidden="1" customWidth="1"/>
    <col min="9749" max="9991" width="9" style="230"/>
    <col min="9992" max="9992" width="9.25" style="230" bestFit="1" customWidth="1"/>
    <col min="9993" max="9998" width="9" style="230"/>
    <col min="9999" max="10004" width="0" style="230" hidden="1" customWidth="1"/>
    <col min="10005" max="10247" width="9" style="230"/>
    <col min="10248" max="10248" width="9.25" style="230" bestFit="1" customWidth="1"/>
    <col min="10249" max="10254" width="9" style="230"/>
    <col min="10255" max="10260" width="0" style="230" hidden="1" customWidth="1"/>
    <col min="10261" max="10503" width="9" style="230"/>
    <col min="10504" max="10504" width="9.25" style="230" bestFit="1" customWidth="1"/>
    <col min="10505" max="10510" width="9" style="230"/>
    <col min="10511" max="10516" width="0" style="230" hidden="1" customWidth="1"/>
    <col min="10517" max="10759" width="9" style="230"/>
    <col min="10760" max="10760" width="9.25" style="230" bestFit="1" customWidth="1"/>
    <col min="10761" max="10766" width="9" style="230"/>
    <col min="10767" max="10772" width="0" style="230" hidden="1" customWidth="1"/>
    <col min="10773" max="11015" width="9" style="230"/>
    <col min="11016" max="11016" width="9.25" style="230" bestFit="1" customWidth="1"/>
    <col min="11017" max="11022" width="9" style="230"/>
    <col min="11023" max="11028" width="0" style="230" hidden="1" customWidth="1"/>
    <col min="11029" max="11271" width="9" style="230"/>
    <col min="11272" max="11272" width="9.25" style="230" bestFit="1" customWidth="1"/>
    <col min="11273" max="11278" width="9" style="230"/>
    <col min="11279" max="11284" width="0" style="230" hidden="1" customWidth="1"/>
    <col min="11285" max="11527" width="9" style="230"/>
    <col min="11528" max="11528" width="9.25" style="230" bestFit="1" customWidth="1"/>
    <col min="11529" max="11534" width="9" style="230"/>
    <col min="11535" max="11540" width="0" style="230" hidden="1" customWidth="1"/>
    <col min="11541" max="11783" width="9" style="230"/>
    <col min="11784" max="11784" width="9.25" style="230" bestFit="1" customWidth="1"/>
    <col min="11785" max="11790" width="9" style="230"/>
    <col min="11791" max="11796" width="0" style="230" hidden="1" customWidth="1"/>
    <col min="11797" max="12039" width="9" style="230"/>
    <col min="12040" max="12040" width="9.25" style="230" bestFit="1" customWidth="1"/>
    <col min="12041" max="12046" width="9" style="230"/>
    <col min="12047" max="12052" width="0" style="230" hidden="1" customWidth="1"/>
    <col min="12053" max="12295" width="9" style="230"/>
    <col min="12296" max="12296" width="9.25" style="230" bestFit="1" customWidth="1"/>
    <col min="12297" max="12302" width="9" style="230"/>
    <col min="12303" max="12308" width="0" style="230" hidden="1" customWidth="1"/>
    <col min="12309" max="12551" width="9" style="230"/>
    <col min="12552" max="12552" width="9.25" style="230" bestFit="1" customWidth="1"/>
    <col min="12553" max="12558" width="9" style="230"/>
    <col min="12559" max="12564" width="0" style="230" hidden="1" customWidth="1"/>
    <col min="12565" max="12807" width="9" style="230"/>
    <col min="12808" max="12808" width="9.25" style="230" bestFit="1" customWidth="1"/>
    <col min="12809" max="12814" width="9" style="230"/>
    <col min="12815" max="12820" width="0" style="230" hidden="1" customWidth="1"/>
    <col min="12821" max="13063" width="9" style="230"/>
    <col min="13064" max="13064" width="9.25" style="230" bestFit="1" customWidth="1"/>
    <col min="13065" max="13070" width="9" style="230"/>
    <col min="13071" max="13076" width="0" style="230" hidden="1" customWidth="1"/>
    <col min="13077" max="13319" width="9" style="230"/>
    <col min="13320" max="13320" width="9.25" style="230" bestFit="1" customWidth="1"/>
    <col min="13321" max="13326" width="9" style="230"/>
    <col min="13327" max="13332" width="0" style="230" hidden="1" customWidth="1"/>
    <col min="13333" max="13575" width="9" style="230"/>
    <col min="13576" max="13576" width="9.25" style="230" bestFit="1" customWidth="1"/>
    <col min="13577" max="13582" width="9" style="230"/>
    <col min="13583" max="13588" width="0" style="230" hidden="1" customWidth="1"/>
    <col min="13589" max="13831" width="9" style="230"/>
    <col min="13832" max="13832" width="9.25" style="230" bestFit="1" customWidth="1"/>
    <col min="13833" max="13838" width="9" style="230"/>
    <col min="13839" max="13844" width="0" style="230" hidden="1" customWidth="1"/>
    <col min="13845" max="14087" width="9" style="230"/>
    <col min="14088" max="14088" width="9.25" style="230" bestFit="1" customWidth="1"/>
    <col min="14089" max="14094" width="9" style="230"/>
    <col min="14095" max="14100" width="0" style="230" hidden="1" customWidth="1"/>
    <col min="14101" max="14343" width="9" style="230"/>
    <col min="14344" max="14344" width="9.25" style="230" bestFit="1" customWidth="1"/>
    <col min="14345" max="14350" width="9" style="230"/>
    <col min="14351" max="14356" width="0" style="230" hidden="1" customWidth="1"/>
    <col min="14357" max="14599" width="9" style="230"/>
    <col min="14600" max="14600" width="9.25" style="230" bestFit="1" customWidth="1"/>
    <col min="14601" max="14606" width="9" style="230"/>
    <col min="14607" max="14612" width="0" style="230" hidden="1" customWidth="1"/>
    <col min="14613" max="14855" width="9" style="230"/>
    <col min="14856" max="14856" width="9.25" style="230" bestFit="1" customWidth="1"/>
    <col min="14857" max="14862" width="9" style="230"/>
    <col min="14863" max="14868" width="0" style="230" hidden="1" customWidth="1"/>
    <col min="14869" max="15111" width="9" style="230"/>
    <col min="15112" max="15112" width="9.25" style="230" bestFit="1" customWidth="1"/>
    <col min="15113" max="15118" width="9" style="230"/>
    <col min="15119" max="15124" width="0" style="230" hidden="1" customWidth="1"/>
    <col min="15125" max="15367" width="9" style="230"/>
    <col min="15368" max="15368" width="9.25" style="230" bestFit="1" customWidth="1"/>
    <col min="15369" max="15374" width="9" style="230"/>
    <col min="15375" max="15380" width="0" style="230" hidden="1" customWidth="1"/>
    <col min="15381" max="15623" width="9" style="230"/>
    <col min="15624" max="15624" width="9.25" style="230" bestFit="1" customWidth="1"/>
    <col min="15625" max="15630" width="9" style="230"/>
    <col min="15631" max="15636" width="0" style="230" hidden="1" customWidth="1"/>
    <col min="15637" max="15879" width="9" style="230"/>
    <col min="15880" max="15880" width="9.25" style="230" bestFit="1" customWidth="1"/>
    <col min="15881" max="15886" width="9" style="230"/>
    <col min="15887" max="15892" width="0" style="230" hidden="1" customWidth="1"/>
    <col min="15893" max="16135" width="9" style="230"/>
    <col min="16136" max="16136" width="9.25" style="230" bestFit="1" customWidth="1"/>
    <col min="16137" max="16142" width="9" style="230"/>
    <col min="16143" max="16148" width="0" style="230" hidden="1" customWidth="1"/>
    <col min="16149" max="16384" width="9" style="230"/>
  </cols>
  <sheetData>
    <row r="2" spans="2:23" ht="18.75" x14ac:dyDescent="0.15">
      <c r="B2" s="228" t="s">
        <v>187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3" spans="2:23" x14ac:dyDescent="0.15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</row>
    <row r="4" spans="2:23" ht="14.25" x14ac:dyDescent="0.15">
      <c r="B4" s="231"/>
      <c r="C4" s="232"/>
      <c r="D4" s="231"/>
      <c r="E4" s="231"/>
      <c r="F4" s="231"/>
      <c r="G4" s="231"/>
      <c r="I4" s="231"/>
      <c r="J4" s="233" t="s">
        <v>188</v>
      </c>
      <c r="K4" s="323"/>
      <c r="L4" s="323"/>
      <c r="M4" s="234"/>
      <c r="N4" s="234"/>
      <c r="O4" s="234"/>
      <c r="P4" s="234"/>
      <c r="Q4" s="234"/>
      <c r="R4" s="234"/>
      <c r="S4" s="235" t="s">
        <v>189</v>
      </c>
      <c r="T4" s="324"/>
      <c r="U4" s="324"/>
      <c r="V4" s="229"/>
      <c r="W4" s="229"/>
    </row>
    <row r="5" spans="2:23" x14ac:dyDescent="0.15">
      <c r="B5" s="231"/>
      <c r="C5" s="231"/>
      <c r="D5" s="231"/>
      <c r="E5" s="231"/>
      <c r="F5" s="231"/>
      <c r="G5" s="231"/>
      <c r="H5" s="231"/>
      <c r="I5" s="231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</row>
    <row r="6" spans="2:23" x14ac:dyDescent="0.15">
      <c r="B6" s="231" t="s">
        <v>190</v>
      </c>
      <c r="C6" s="231"/>
      <c r="D6" s="231"/>
      <c r="E6" s="231"/>
      <c r="F6" s="231"/>
      <c r="G6" s="231"/>
      <c r="H6" s="231"/>
      <c r="I6" s="231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</row>
    <row r="7" spans="2:23" x14ac:dyDescent="0.15">
      <c r="B7" s="231"/>
      <c r="C7" s="231" t="s">
        <v>191</v>
      </c>
      <c r="D7" s="231"/>
      <c r="E7" s="231"/>
      <c r="F7" s="231"/>
      <c r="G7" s="231"/>
      <c r="H7" s="231"/>
      <c r="I7" s="231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</row>
    <row r="8" spans="2:23" x14ac:dyDescent="0.15">
      <c r="B8" s="231"/>
      <c r="C8" s="231"/>
      <c r="D8" s="231"/>
      <c r="E8" s="231"/>
      <c r="F8" s="231"/>
      <c r="G8" s="231"/>
      <c r="H8" s="231"/>
      <c r="I8" s="231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</row>
    <row r="9" spans="2:23" x14ac:dyDescent="0.15">
      <c r="B9" s="231"/>
      <c r="C9" s="236"/>
      <c r="D9" s="231"/>
      <c r="E9" s="231"/>
      <c r="F9" s="231"/>
      <c r="G9" s="231"/>
      <c r="H9" s="231"/>
      <c r="I9" s="231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</row>
    <row r="10" spans="2:23" ht="30" customHeight="1" x14ac:dyDescent="0.15">
      <c r="B10" s="237"/>
      <c r="C10" s="325" t="s">
        <v>192</v>
      </c>
      <c r="D10" s="326"/>
      <c r="E10" s="326"/>
      <c r="F10" s="327"/>
      <c r="G10" s="262" t="s">
        <v>193</v>
      </c>
      <c r="H10" s="262" t="s">
        <v>194</v>
      </c>
      <c r="I10" s="262" t="s">
        <v>195</v>
      </c>
      <c r="J10" s="262" t="s">
        <v>196</v>
      </c>
      <c r="K10" s="262" t="s">
        <v>197</v>
      </c>
      <c r="L10" s="262" t="s">
        <v>198</v>
      </c>
      <c r="M10" s="262" t="s">
        <v>195</v>
      </c>
      <c r="N10" s="262" t="s">
        <v>196</v>
      </c>
      <c r="O10" s="262" t="s">
        <v>197</v>
      </c>
      <c r="P10" s="262" t="s">
        <v>198</v>
      </c>
      <c r="Q10" s="262" t="s">
        <v>199</v>
      </c>
      <c r="R10" s="262" t="s">
        <v>200</v>
      </c>
      <c r="S10" s="262" t="s">
        <v>199</v>
      </c>
      <c r="T10" s="262" t="s">
        <v>200</v>
      </c>
      <c r="U10" s="238" t="s">
        <v>201</v>
      </c>
      <c r="V10" s="229"/>
      <c r="W10" s="229"/>
    </row>
    <row r="11" spans="2:23" ht="45.75" customHeight="1" x14ac:dyDescent="0.15">
      <c r="B11" s="238">
        <v>1</v>
      </c>
      <c r="C11" s="322" t="s">
        <v>202</v>
      </c>
      <c r="D11" s="322"/>
      <c r="E11" s="322"/>
      <c r="F11" s="322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29"/>
      <c r="W11" s="229"/>
    </row>
    <row r="12" spans="2:23" ht="45.75" customHeight="1" x14ac:dyDescent="0.15">
      <c r="B12" s="238">
        <v>2</v>
      </c>
      <c r="C12" s="322" t="s">
        <v>203</v>
      </c>
      <c r="D12" s="322"/>
      <c r="E12" s="322"/>
      <c r="F12" s="322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29"/>
      <c r="W12" s="229"/>
    </row>
    <row r="13" spans="2:23" ht="45.75" customHeight="1" x14ac:dyDescent="0.15">
      <c r="B13" s="238">
        <v>3</v>
      </c>
      <c r="C13" s="322" t="s">
        <v>204</v>
      </c>
      <c r="D13" s="322"/>
      <c r="E13" s="322"/>
      <c r="F13" s="322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29"/>
      <c r="W13" s="229"/>
    </row>
    <row r="14" spans="2:23" ht="45.75" customHeight="1" x14ac:dyDescent="0.15">
      <c r="B14" s="238">
        <v>4</v>
      </c>
      <c r="C14" s="322" t="s">
        <v>205</v>
      </c>
      <c r="D14" s="322"/>
      <c r="E14" s="322"/>
      <c r="F14" s="322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29"/>
      <c r="W14" s="229"/>
    </row>
    <row r="15" spans="2:23" ht="45.75" customHeight="1" x14ac:dyDescent="0.15">
      <c r="B15" s="238">
        <v>5</v>
      </c>
      <c r="C15" s="322" t="s">
        <v>206</v>
      </c>
      <c r="D15" s="322"/>
      <c r="E15" s="322"/>
      <c r="F15" s="322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29"/>
      <c r="W15" s="229"/>
    </row>
    <row r="16" spans="2:23" ht="45.75" customHeight="1" x14ac:dyDescent="0.15">
      <c r="B16" s="238">
        <v>6</v>
      </c>
      <c r="C16" s="322" t="s">
        <v>207</v>
      </c>
      <c r="D16" s="322"/>
      <c r="E16" s="322"/>
      <c r="F16" s="322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29"/>
      <c r="W16" s="229"/>
    </row>
    <row r="17" spans="2:23" ht="45.75" customHeight="1" x14ac:dyDescent="0.15">
      <c r="B17" s="238">
        <v>7</v>
      </c>
      <c r="C17" s="322" t="s">
        <v>208</v>
      </c>
      <c r="D17" s="322"/>
      <c r="E17" s="322"/>
      <c r="F17" s="322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29"/>
      <c r="W17" s="229"/>
    </row>
    <row r="18" spans="2:23" ht="45.75" customHeight="1" x14ac:dyDescent="0.15">
      <c r="B18" s="238">
        <v>8</v>
      </c>
      <c r="C18" s="322" t="s">
        <v>209</v>
      </c>
      <c r="D18" s="322"/>
      <c r="E18" s="322"/>
      <c r="F18" s="322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29"/>
      <c r="W18" s="229"/>
    </row>
    <row r="19" spans="2:23" ht="45.75" customHeight="1" x14ac:dyDescent="0.15">
      <c r="B19" s="238">
        <v>9</v>
      </c>
      <c r="C19" s="322" t="s">
        <v>210</v>
      </c>
      <c r="D19" s="322"/>
      <c r="E19" s="322"/>
      <c r="F19" s="322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29"/>
      <c r="W19" s="229"/>
    </row>
    <row r="20" spans="2:23" ht="45.75" customHeight="1" x14ac:dyDescent="0.15">
      <c r="B20" s="238">
        <v>10</v>
      </c>
      <c r="C20" s="322"/>
      <c r="D20" s="322"/>
      <c r="E20" s="322"/>
      <c r="F20" s="322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29"/>
      <c r="W20" s="229"/>
    </row>
    <row r="21" spans="2:23" ht="45.75" customHeight="1" x14ac:dyDescent="0.15">
      <c r="B21" s="238">
        <v>11</v>
      </c>
      <c r="C21" s="322"/>
      <c r="D21" s="322"/>
      <c r="E21" s="322"/>
      <c r="F21" s="322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29"/>
      <c r="W21" s="229"/>
    </row>
    <row r="22" spans="2:23" ht="45.75" customHeight="1" x14ac:dyDescent="0.15">
      <c r="B22" s="238">
        <v>12</v>
      </c>
      <c r="C22" s="322"/>
      <c r="D22" s="322"/>
      <c r="E22" s="322"/>
      <c r="F22" s="322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29"/>
      <c r="W22" s="229"/>
    </row>
    <row r="23" spans="2:23" ht="13.5" customHeight="1" x14ac:dyDescent="0.15">
      <c r="B23" s="231"/>
      <c r="C23" s="231"/>
      <c r="D23" s="231"/>
      <c r="E23" s="231"/>
      <c r="F23" s="231"/>
      <c r="G23" s="231"/>
      <c r="H23" s="231"/>
      <c r="I23" s="231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</row>
    <row r="24" spans="2:23" x14ac:dyDescent="0.15">
      <c r="B24" s="231"/>
      <c r="C24" s="231"/>
      <c r="D24" s="231"/>
      <c r="E24" s="231"/>
      <c r="F24" s="231"/>
      <c r="G24" s="231"/>
      <c r="H24" s="231"/>
      <c r="I24" s="231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</row>
    <row r="25" spans="2:23" x14ac:dyDescent="0.15">
      <c r="B25" s="240"/>
      <c r="C25" s="240"/>
      <c r="D25" s="240"/>
      <c r="E25" s="240"/>
      <c r="F25" s="240"/>
      <c r="G25" s="240"/>
      <c r="H25" s="240"/>
      <c r="I25" s="240"/>
    </row>
    <row r="26" spans="2:23" x14ac:dyDescent="0.15">
      <c r="B26" s="240"/>
      <c r="C26" s="240"/>
      <c r="D26" s="240"/>
      <c r="E26" s="240"/>
      <c r="F26" s="240"/>
      <c r="G26" s="240"/>
      <c r="H26" s="240"/>
      <c r="I26" s="240"/>
    </row>
    <row r="27" spans="2:23" x14ac:dyDescent="0.15">
      <c r="B27" s="240"/>
      <c r="C27" s="240"/>
      <c r="D27" s="240"/>
      <c r="E27" s="240"/>
      <c r="F27" s="240"/>
      <c r="G27" s="240"/>
      <c r="H27" s="240"/>
      <c r="I27" s="240"/>
    </row>
  </sheetData>
  <mergeCells count="15">
    <mergeCell ref="C20:F20"/>
    <mergeCell ref="C21:F21"/>
    <mergeCell ref="C22:F22"/>
    <mergeCell ref="C14:F14"/>
    <mergeCell ref="C15:F15"/>
    <mergeCell ref="C16:F16"/>
    <mergeCell ref="C17:F17"/>
    <mergeCell ref="C18:F18"/>
    <mergeCell ref="C19:F19"/>
    <mergeCell ref="C13:F13"/>
    <mergeCell ref="K4:L4"/>
    <mergeCell ref="T4:U4"/>
    <mergeCell ref="C10:F10"/>
    <mergeCell ref="C11:F11"/>
    <mergeCell ref="C12:F12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M76"/>
  <sheetViews>
    <sheetView view="pageBreakPreview" zoomScale="90" zoomScaleNormal="100" zoomScaleSheetLayoutView="90" workbookViewId="0"/>
  </sheetViews>
  <sheetFormatPr defaultRowHeight="13.5" x14ac:dyDescent="0.15"/>
  <cols>
    <col min="1" max="1" width="9" style="230"/>
    <col min="2" max="2" width="5.5" style="230" customWidth="1"/>
    <col min="3" max="12" width="9" style="230"/>
    <col min="13" max="13" width="9" style="230" customWidth="1"/>
    <col min="14" max="14" width="4" style="230" customWidth="1"/>
    <col min="15" max="16384" width="9" style="230"/>
  </cols>
  <sheetData>
    <row r="2" spans="2:13" x14ac:dyDescent="0.15">
      <c r="K2" s="241"/>
      <c r="L2" s="242" t="s">
        <v>211</v>
      </c>
      <c r="M2" s="243" t="s">
        <v>212</v>
      </c>
    </row>
    <row r="3" spans="2:13" ht="18.75" x14ac:dyDescent="0.15">
      <c r="B3" s="244" t="s">
        <v>213</v>
      </c>
    </row>
    <row r="5" spans="2:13" ht="14.25" x14ac:dyDescent="0.15">
      <c r="B5" s="240"/>
      <c r="C5" s="245"/>
      <c r="D5" s="240"/>
      <c r="E5" s="240"/>
      <c r="F5" s="240"/>
      <c r="G5" s="240"/>
      <c r="H5" s="242" t="s">
        <v>188</v>
      </c>
      <c r="I5" s="323"/>
      <c r="J5" s="323"/>
      <c r="K5" s="242" t="s">
        <v>189</v>
      </c>
      <c r="L5" s="323"/>
      <c r="M5" s="323"/>
    </row>
    <row r="6" spans="2:13" x14ac:dyDescent="0.15">
      <c r="B6" s="240"/>
      <c r="C6" s="240"/>
      <c r="D6" s="240"/>
      <c r="E6" s="240"/>
      <c r="F6" s="240"/>
      <c r="G6" s="240"/>
      <c r="H6" s="240"/>
      <c r="I6" s="240"/>
      <c r="J6" s="240"/>
      <c r="K6" s="240"/>
    </row>
    <row r="7" spans="2:13" x14ac:dyDescent="0.15">
      <c r="B7" s="240" t="s">
        <v>190</v>
      </c>
      <c r="C7" s="240"/>
      <c r="D7" s="240"/>
      <c r="E7" s="240"/>
      <c r="F7" s="240"/>
      <c r="G7" s="240"/>
      <c r="H7" s="240"/>
      <c r="I7" s="240"/>
      <c r="J7" s="240"/>
      <c r="K7" s="240"/>
    </row>
    <row r="8" spans="2:13" ht="33.75" customHeight="1" x14ac:dyDescent="0.15">
      <c r="B8" s="246"/>
      <c r="C8" s="328" t="s">
        <v>214</v>
      </c>
      <c r="D8" s="329"/>
      <c r="E8" s="329"/>
      <c r="F8" s="329"/>
      <c r="G8" s="329"/>
      <c r="H8" s="329"/>
      <c r="I8" s="329"/>
      <c r="J8" s="329"/>
      <c r="K8" s="329"/>
      <c r="L8" s="329"/>
      <c r="M8" s="329"/>
    </row>
    <row r="9" spans="2:13" x14ac:dyDescent="0.15">
      <c r="B9" s="240"/>
      <c r="C9" s="240"/>
      <c r="D9" s="240"/>
      <c r="E9" s="240"/>
      <c r="F9" s="240"/>
      <c r="G9" s="240"/>
      <c r="H9" s="240"/>
      <c r="I9" s="240"/>
      <c r="J9" s="240"/>
      <c r="K9" s="240"/>
    </row>
    <row r="10" spans="2:13" x14ac:dyDescent="0.15">
      <c r="B10" s="240"/>
      <c r="C10" s="240"/>
      <c r="D10" s="240"/>
      <c r="E10" s="240"/>
      <c r="F10" s="240"/>
      <c r="G10" s="240"/>
      <c r="H10" s="240"/>
      <c r="I10" s="240"/>
      <c r="J10" s="240"/>
      <c r="K10" s="240"/>
    </row>
    <row r="11" spans="2:13" x14ac:dyDescent="0.15">
      <c r="B11" s="240" t="s">
        <v>215</v>
      </c>
      <c r="C11" s="240"/>
      <c r="D11" s="240"/>
      <c r="E11" s="240"/>
      <c r="F11" s="240"/>
      <c r="G11" s="240"/>
      <c r="H11" s="240"/>
      <c r="I11" s="240"/>
      <c r="J11" s="240"/>
      <c r="K11" s="240"/>
    </row>
    <row r="12" spans="2:13" x14ac:dyDescent="0.15">
      <c r="B12" s="240"/>
      <c r="C12" s="240"/>
      <c r="D12" s="240"/>
      <c r="E12" s="240"/>
      <c r="F12" s="240"/>
      <c r="G12" s="240"/>
      <c r="H12" s="240"/>
      <c r="I12" s="240"/>
      <c r="J12" s="240"/>
      <c r="K12" s="240"/>
    </row>
    <row r="13" spans="2:13" x14ac:dyDescent="0.15">
      <c r="B13" s="240">
        <v>1</v>
      </c>
      <c r="C13" s="230" t="s">
        <v>216</v>
      </c>
      <c r="J13" s="240"/>
      <c r="K13" s="240"/>
    </row>
    <row r="14" spans="2:13" x14ac:dyDescent="0.15">
      <c r="B14" s="240"/>
      <c r="J14" s="240"/>
      <c r="K14" s="240"/>
    </row>
    <row r="15" spans="2:13" x14ac:dyDescent="0.15">
      <c r="B15" s="240"/>
      <c r="J15" s="240"/>
      <c r="K15" s="240"/>
    </row>
    <row r="16" spans="2:13" x14ac:dyDescent="0.15">
      <c r="B16" s="240"/>
      <c r="J16" s="240"/>
      <c r="K16" s="240"/>
    </row>
    <row r="17" spans="2:11" x14ac:dyDescent="0.15">
      <c r="B17" s="240"/>
      <c r="J17" s="240"/>
      <c r="K17" s="240"/>
    </row>
    <row r="18" spans="2:11" x14ac:dyDescent="0.15">
      <c r="B18" s="240">
        <v>2</v>
      </c>
      <c r="C18" s="240" t="s">
        <v>217</v>
      </c>
      <c r="D18" s="240"/>
      <c r="E18" s="240"/>
      <c r="F18" s="240"/>
      <c r="G18" s="240"/>
      <c r="H18" s="240"/>
      <c r="I18" s="240"/>
      <c r="J18" s="240"/>
      <c r="K18" s="240"/>
    </row>
    <row r="19" spans="2:11" x14ac:dyDescent="0.15">
      <c r="B19" s="240"/>
      <c r="C19" s="240"/>
      <c r="D19" s="240"/>
      <c r="E19" s="240"/>
      <c r="F19" s="240"/>
      <c r="G19" s="240"/>
      <c r="H19" s="240"/>
      <c r="I19" s="240"/>
      <c r="J19" s="240"/>
      <c r="K19" s="240"/>
    </row>
    <row r="20" spans="2:11" x14ac:dyDescent="0.15">
      <c r="B20" s="240"/>
      <c r="C20" s="240"/>
      <c r="D20" s="240"/>
      <c r="E20" s="240"/>
      <c r="F20" s="240"/>
      <c r="G20" s="240"/>
      <c r="H20" s="240"/>
      <c r="I20" s="240"/>
      <c r="J20" s="240"/>
      <c r="K20" s="240"/>
    </row>
    <row r="21" spans="2:11" x14ac:dyDescent="0.15">
      <c r="B21" s="240"/>
      <c r="C21" s="240"/>
      <c r="D21" s="240"/>
      <c r="E21" s="240"/>
      <c r="F21" s="240"/>
      <c r="G21" s="240"/>
      <c r="H21" s="240"/>
      <c r="I21" s="240"/>
      <c r="J21" s="240"/>
      <c r="K21" s="240"/>
    </row>
    <row r="22" spans="2:11" x14ac:dyDescent="0.15">
      <c r="B22" s="240"/>
      <c r="C22" s="240"/>
      <c r="D22" s="240"/>
      <c r="E22" s="240"/>
      <c r="F22" s="240"/>
      <c r="G22" s="240"/>
      <c r="H22" s="240"/>
      <c r="I22" s="240"/>
      <c r="J22" s="240"/>
      <c r="K22" s="240"/>
    </row>
    <row r="23" spans="2:11" x14ac:dyDescent="0.15">
      <c r="B23" s="247">
        <v>3</v>
      </c>
      <c r="C23" s="240" t="s">
        <v>218</v>
      </c>
      <c r="D23" s="240"/>
      <c r="E23" s="240"/>
      <c r="F23" s="240"/>
      <c r="G23" s="240"/>
      <c r="H23" s="240"/>
      <c r="I23" s="240"/>
      <c r="J23" s="240"/>
      <c r="K23" s="240"/>
    </row>
    <row r="24" spans="2:11" x14ac:dyDescent="0.15">
      <c r="B24" s="240"/>
      <c r="C24" s="240"/>
      <c r="D24" s="240"/>
      <c r="E24" s="240"/>
      <c r="F24" s="240"/>
      <c r="G24" s="240"/>
      <c r="H24" s="240"/>
      <c r="I24" s="240"/>
      <c r="J24" s="240"/>
      <c r="K24" s="240"/>
    </row>
    <row r="25" spans="2:11" x14ac:dyDescent="0.15">
      <c r="B25" s="240"/>
      <c r="C25" s="240"/>
      <c r="D25" s="240"/>
      <c r="E25" s="240"/>
      <c r="F25" s="240"/>
      <c r="G25" s="240"/>
      <c r="H25" s="240"/>
      <c r="I25" s="240"/>
      <c r="J25" s="240"/>
      <c r="K25" s="240"/>
    </row>
    <row r="26" spans="2:11" x14ac:dyDescent="0.15">
      <c r="B26" s="240"/>
      <c r="C26" s="240"/>
      <c r="D26" s="240"/>
      <c r="E26" s="240"/>
      <c r="F26" s="240"/>
      <c r="G26" s="240"/>
      <c r="H26" s="240"/>
      <c r="I26" s="240"/>
      <c r="J26" s="240"/>
      <c r="K26" s="240"/>
    </row>
    <row r="27" spans="2:11" x14ac:dyDescent="0.15">
      <c r="B27" s="240"/>
      <c r="C27" s="240"/>
      <c r="D27" s="240"/>
      <c r="E27" s="240"/>
      <c r="F27" s="240"/>
      <c r="G27" s="240"/>
      <c r="H27" s="240"/>
      <c r="I27" s="240"/>
      <c r="J27" s="240"/>
      <c r="K27" s="240"/>
    </row>
    <row r="28" spans="2:11" x14ac:dyDescent="0.15">
      <c r="B28" s="247">
        <v>4</v>
      </c>
      <c r="C28" s="247" t="s">
        <v>219</v>
      </c>
      <c r="D28" s="240"/>
      <c r="E28" s="240"/>
      <c r="F28" s="240"/>
      <c r="G28" s="240"/>
      <c r="H28" s="240"/>
      <c r="I28" s="240"/>
      <c r="J28" s="240"/>
      <c r="K28" s="240"/>
    </row>
    <row r="29" spans="2:11" x14ac:dyDescent="0.15">
      <c r="B29" s="240"/>
      <c r="C29" s="240"/>
      <c r="D29" s="240"/>
      <c r="E29" s="240"/>
      <c r="F29" s="240"/>
      <c r="G29" s="240"/>
      <c r="H29" s="240"/>
      <c r="I29" s="240"/>
      <c r="J29" s="240"/>
      <c r="K29" s="240"/>
    </row>
    <row r="30" spans="2:11" x14ac:dyDescent="0.15">
      <c r="B30" s="240"/>
      <c r="C30" s="240"/>
      <c r="D30" s="240"/>
      <c r="E30" s="240"/>
      <c r="F30" s="240"/>
      <c r="G30" s="240"/>
      <c r="H30" s="240"/>
      <c r="I30" s="240"/>
      <c r="J30" s="240"/>
      <c r="K30" s="240"/>
    </row>
    <row r="31" spans="2:11" x14ac:dyDescent="0.15">
      <c r="B31" s="240"/>
      <c r="C31" s="240"/>
      <c r="D31" s="240"/>
      <c r="E31" s="240"/>
      <c r="F31" s="240"/>
      <c r="G31" s="240"/>
      <c r="H31" s="240"/>
      <c r="I31" s="240"/>
      <c r="J31" s="240"/>
      <c r="K31" s="240"/>
    </row>
    <row r="32" spans="2:11" x14ac:dyDescent="0.15">
      <c r="B32" s="240"/>
      <c r="C32" s="240"/>
      <c r="D32" s="240"/>
      <c r="E32" s="240"/>
      <c r="F32" s="240"/>
      <c r="G32" s="240"/>
      <c r="H32" s="240"/>
      <c r="I32" s="240"/>
      <c r="J32" s="240"/>
      <c r="K32" s="240"/>
    </row>
    <row r="33" spans="2:11" x14ac:dyDescent="0.15">
      <c r="B33" s="247">
        <v>5</v>
      </c>
      <c r="C33" s="247" t="s">
        <v>220</v>
      </c>
      <c r="D33" s="240"/>
      <c r="E33" s="240"/>
      <c r="F33" s="240"/>
      <c r="G33" s="240"/>
      <c r="H33" s="240"/>
      <c r="I33" s="240"/>
      <c r="J33" s="240"/>
      <c r="K33" s="240"/>
    </row>
    <row r="34" spans="2:11" x14ac:dyDescent="0.15">
      <c r="B34" s="240"/>
      <c r="C34" s="240"/>
      <c r="D34" s="240"/>
      <c r="E34" s="240"/>
      <c r="F34" s="240"/>
      <c r="G34" s="240"/>
      <c r="H34" s="240"/>
      <c r="I34" s="240"/>
      <c r="J34" s="240"/>
      <c r="K34" s="240"/>
    </row>
    <row r="35" spans="2:11" x14ac:dyDescent="0.15">
      <c r="B35" s="240"/>
      <c r="C35" s="240"/>
      <c r="D35" s="240"/>
      <c r="E35" s="240"/>
      <c r="F35" s="240"/>
      <c r="G35" s="240"/>
      <c r="H35" s="240"/>
      <c r="I35" s="240"/>
      <c r="J35" s="240"/>
      <c r="K35" s="240"/>
    </row>
    <row r="36" spans="2:11" x14ac:dyDescent="0.15">
      <c r="B36" s="240"/>
      <c r="C36" s="240"/>
      <c r="D36" s="240"/>
      <c r="E36" s="240"/>
      <c r="F36" s="240"/>
      <c r="G36" s="240"/>
      <c r="H36" s="240"/>
      <c r="I36" s="240"/>
      <c r="J36" s="240"/>
      <c r="K36" s="240"/>
    </row>
    <row r="37" spans="2:11" x14ac:dyDescent="0.15">
      <c r="B37" s="240"/>
      <c r="C37" s="240"/>
      <c r="D37" s="240"/>
      <c r="E37" s="240"/>
      <c r="F37" s="240"/>
      <c r="G37" s="240"/>
      <c r="H37" s="240"/>
      <c r="I37" s="240"/>
      <c r="J37" s="240"/>
      <c r="K37" s="240"/>
    </row>
    <row r="38" spans="2:11" x14ac:dyDescent="0.15">
      <c r="B38" s="247">
        <v>6</v>
      </c>
      <c r="C38" s="247" t="s">
        <v>221</v>
      </c>
      <c r="D38" s="240"/>
      <c r="E38" s="240"/>
      <c r="F38" s="240"/>
      <c r="G38" s="240"/>
      <c r="H38" s="240"/>
      <c r="I38" s="240"/>
      <c r="J38" s="240"/>
      <c r="K38" s="240"/>
    </row>
    <row r="39" spans="2:11" x14ac:dyDescent="0.15">
      <c r="B39" s="240"/>
      <c r="C39" s="240"/>
      <c r="D39" s="240"/>
      <c r="E39" s="240"/>
      <c r="F39" s="240"/>
      <c r="G39" s="240"/>
      <c r="H39" s="240"/>
      <c r="I39" s="240"/>
      <c r="J39" s="240"/>
      <c r="K39" s="240"/>
    </row>
    <row r="40" spans="2:11" x14ac:dyDescent="0.15">
      <c r="B40" s="240"/>
      <c r="C40" s="240"/>
      <c r="D40" s="240"/>
      <c r="E40" s="240"/>
      <c r="F40" s="240"/>
      <c r="G40" s="240"/>
      <c r="H40" s="240"/>
      <c r="I40" s="240"/>
      <c r="J40" s="240"/>
      <c r="K40" s="240"/>
    </row>
    <row r="41" spans="2:11" x14ac:dyDescent="0.15">
      <c r="B41" s="240"/>
      <c r="C41" s="240"/>
      <c r="D41" s="240"/>
      <c r="E41" s="240"/>
      <c r="F41" s="240"/>
      <c r="G41" s="240"/>
      <c r="H41" s="240"/>
      <c r="I41" s="240"/>
      <c r="J41" s="240"/>
      <c r="K41" s="240"/>
    </row>
    <row r="42" spans="2:11" x14ac:dyDescent="0.15">
      <c r="B42" s="240"/>
      <c r="C42" s="240"/>
      <c r="D42" s="240"/>
      <c r="E42" s="240"/>
      <c r="F42" s="240"/>
      <c r="G42" s="240"/>
      <c r="H42" s="240"/>
      <c r="I42" s="240"/>
      <c r="J42" s="240"/>
      <c r="K42" s="240"/>
    </row>
    <row r="43" spans="2:11" x14ac:dyDescent="0.15">
      <c r="B43" s="247">
        <v>7</v>
      </c>
      <c r="C43" s="247" t="s">
        <v>222</v>
      </c>
      <c r="D43" s="240"/>
      <c r="E43" s="240"/>
      <c r="F43" s="240"/>
      <c r="G43" s="240"/>
      <c r="H43" s="240"/>
      <c r="I43" s="240"/>
      <c r="J43" s="240"/>
      <c r="K43" s="240"/>
    </row>
    <row r="44" spans="2:11" x14ac:dyDescent="0.15">
      <c r="B44" s="240"/>
      <c r="C44" s="240"/>
      <c r="D44" s="240"/>
      <c r="E44" s="240"/>
      <c r="F44" s="240"/>
      <c r="G44" s="240"/>
      <c r="H44" s="240"/>
      <c r="I44" s="240"/>
      <c r="J44" s="240"/>
      <c r="K44" s="240"/>
    </row>
    <row r="45" spans="2:11" x14ac:dyDescent="0.15">
      <c r="B45" s="240"/>
      <c r="C45" s="240"/>
      <c r="D45" s="240"/>
      <c r="E45" s="240"/>
      <c r="F45" s="240"/>
      <c r="G45" s="240"/>
      <c r="H45" s="240"/>
      <c r="I45" s="240"/>
      <c r="J45" s="240"/>
      <c r="K45" s="240"/>
    </row>
    <row r="46" spans="2:11" x14ac:dyDescent="0.15">
      <c r="B46" s="240"/>
      <c r="C46" s="240"/>
      <c r="D46" s="240"/>
      <c r="E46" s="240"/>
      <c r="F46" s="240"/>
      <c r="G46" s="240"/>
      <c r="H46" s="240"/>
      <c r="I46" s="240"/>
      <c r="J46" s="240"/>
      <c r="K46" s="240"/>
    </row>
    <row r="47" spans="2:11" x14ac:dyDescent="0.15">
      <c r="B47" s="240"/>
      <c r="C47" s="240"/>
      <c r="D47" s="240"/>
      <c r="E47" s="240"/>
      <c r="F47" s="240"/>
      <c r="G47" s="240"/>
      <c r="H47" s="240"/>
      <c r="I47" s="240"/>
      <c r="J47" s="240"/>
      <c r="K47" s="240"/>
    </row>
    <row r="48" spans="2:11" x14ac:dyDescent="0.15">
      <c r="B48" s="247">
        <v>8</v>
      </c>
      <c r="C48" s="247" t="s">
        <v>223</v>
      </c>
      <c r="D48" s="240"/>
      <c r="E48" s="240"/>
      <c r="F48" s="240"/>
      <c r="G48" s="240"/>
      <c r="H48" s="240"/>
      <c r="I48" s="240"/>
      <c r="J48" s="240"/>
      <c r="K48" s="240"/>
    </row>
    <row r="49" spans="2:11" x14ac:dyDescent="0.15">
      <c r="B49" s="240"/>
      <c r="C49" s="240"/>
      <c r="D49" s="240"/>
      <c r="E49" s="240"/>
      <c r="F49" s="240"/>
      <c r="G49" s="240"/>
      <c r="H49" s="240"/>
      <c r="I49" s="240"/>
      <c r="J49" s="240"/>
      <c r="K49" s="240"/>
    </row>
    <row r="50" spans="2:11" x14ac:dyDescent="0.15">
      <c r="B50" s="240"/>
      <c r="C50" s="240"/>
      <c r="D50" s="240"/>
      <c r="E50" s="240"/>
      <c r="F50" s="240"/>
      <c r="G50" s="240"/>
      <c r="H50" s="240"/>
      <c r="I50" s="240"/>
      <c r="J50" s="240"/>
      <c r="K50" s="240"/>
    </row>
    <row r="51" spans="2:11" x14ac:dyDescent="0.15">
      <c r="B51" s="240"/>
      <c r="C51" s="240"/>
      <c r="D51" s="240"/>
      <c r="E51" s="240"/>
      <c r="F51" s="240"/>
      <c r="G51" s="240"/>
      <c r="H51" s="240"/>
      <c r="I51" s="240"/>
      <c r="J51" s="240"/>
      <c r="K51" s="240"/>
    </row>
    <row r="52" spans="2:11" x14ac:dyDescent="0.15">
      <c r="B52" s="240"/>
      <c r="C52" s="240"/>
      <c r="D52" s="240"/>
      <c r="E52" s="240"/>
      <c r="F52" s="240"/>
      <c r="G52" s="240"/>
      <c r="H52" s="240"/>
      <c r="I52" s="240"/>
      <c r="J52" s="240"/>
      <c r="K52" s="240"/>
    </row>
    <row r="53" spans="2:11" ht="12" customHeight="1" x14ac:dyDescent="0.15">
      <c r="B53" s="240">
        <v>9</v>
      </c>
      <c r="C53" s="247" t="s">
        <v>224</v>
      </c>
      <c r="D53" s="240"/>
      <c r="E53" s="240"/>
      <c r="F53" s="240"/>
      <c r="G53" s="240"/>
      <c r="H53" s="240"/>
      <c r="I53" s="240"/>
      <c r="J53" s="240"/>
      <c r="K53" s="240"/>
    </row>
    <row r="54" spans="2:11" x14ac:dyDescent="0.15">
      <c r="B54" s="240"/>
      <c r="C54" s="240"/>
      <c r="D54" s="240"/>
      <c r="E54" s="240"/>
      <c r="F54" s="240"/>
      <c r="G54" s="240"/>
      <c r="H54" s="240"/>
      <c r="I54" s="240"/>
      <c r="J54" s="240"/>
      <c r="K54" s="240"/>
    </row>
    <row r="55" spans="2:11" x14ac:dyDescent="0.15">
      <c r="B55" s="240"/>
      <c r="C55" s="240"/>
      <c r="D55" s="240"/>
      <c r="E55" s="240"/>
      <c r="F55" s="240"/>
      <c r="G55" s="240"/>
      <c r="H55" s="240"/>
      <c r="I55" s="240"/>
      <c r="J55" s="240"/>
      <c r="K55" s="240"/>
    </row>
    <row r="56" spans="2:11" x14ac:dyDescent="0.15">
      <c r="B56" s="240"/>
      <c r="C56" s="240"/>
      <c r="D56" s="240"/>
      <c r="E56" s="240"/>
      <c r="F56" s="240"/>
      <c r="G56" s="240"/>
      <c r="H56" s="240"/>
      <c r="I56" s="240"/>
      <c r="J56" s="240"/>
      <c r="K56" s="240"/>
    </row>
    <row r="57" spans="2:11" x14ac:dyDescent="0.15">
      <c r="B57" s="240"/>
      <c r="C57" s="240"/>
      <c r="D57" s="240"/>
      <c r="E57" s="240"/>
      <c r="F57" s="240"/>
      <c r="G57" s="240"/>
      <c r="H57" s="240"/>
      <c r="I57" s="240"/>
      <c r="J57" s="240"/>
      <c r="K57" s="240"/>
    </row>
    <row r="58" spans="2:11" ht="12" customHeight="1" x14ac:dyDescent="0.15">
      <c r="B58" s="240">
        <v>10</v>
      </c>
      <c r="C58" s="247"/>
      <c r="D58" s="240"/>
      <c r="E58" s="240"/>
      <c r="F58" s="240"/>
      <c r="G58" s="240"/>
      <c r="H58" s="240"/>
      <c r="I58" s="240"/>
      <c r="J58" s="240"/>
      <c r="K58" s="240"/>
    </row>
    <row r="59" spans="2:11" x14ac:dyDescent="0.15">
      <c r="B59" s="240"/>
      <c r="C59" s="240"/>
      <c r="D59" s="240"/>
      <c r="E59" s="240"/>
      <c r="F59" s="240"/>
      <c r="G59" s="240"/>
      <c r="H59" s="240"/>
      <c r="I59" s="240"/>
      <c r="J59" s="240"/>
      <c r="K59" s="240"/>
    </row>
    <row r="60" spans="2:11" x14ac:dyDescent="0.15">
      <c r="B60" s="240"/>
      <c r="C60" s="240"/>
      <c r="D60" s="240"/>
      <c r="E60" s="240"/>
      <c r="F60" s="240"/>
      <c r="G60" s="240"/>
      <c r="H60" s="240"/>
      <c r="I60" s="240"/>
      <c r="J60" s="240"/>
      <c r="K60" s="240"/>
    </row>
    <row r="61" spans="2:11" x14ac:dyDescent="0.15">
      <c r="B61" s="240"/>
      <c r="C61" s="240"/>
      <c r="D61" s="240"/>
      <c r="E61" s="240"/>
      <c r="F61" s="240"/>
      <c r="G61" s="240"/>
      <c r="H61" s="240"/>
      <c r="I61" s="240"/>
      <c r="J61" s="240"/>
      <c r="K61" s="240"/>
    </row>
    <row r="62" spans="2:11" x14ac:dyDescent="0.15">
      <c r="B62" s="240"/>
      <c r="C62" s="240"/>
      <c r="D62" s="240"/>
      <c r="E62" s="240"/>
      <c r="F62" s="240"/>
      <c r="G62" s="240"/>
      <c r="H62" s="240"/>
      <c r="I62" s="240"/>
      <c r="J62" s="240"/>
      <c r="K62" s="240"/>
    </row>
    <row r="63" spans="2:11" ht="12" customHeight="1" x14ac:dyDescent="0.15">
      <c r="B63" s="240">
        <v>11</v>
      </c>
      <c r="C63" s="247"/>
      <c r="D63" s="240"/>
      <c r="E63" s="240"/>
      <c r="F63" s="240"/>
      <c r="G63" s="240"/>
      <c r="H63" s="240"/>
      <c r="I63" s="240"/>
      <c r="J63" s="240"/>
      <c r="K63" s="240"/>
    </row>
    <row r="64" spans="2:11" x14ac:dyDescent="0.15">
      <c r="B64" s="240"/>
      <c r="C64" s="240"/>
      <c r="D64" s="240"/>
      <c r="E64" s="240"/>
      <c r="F64" s="240"/>
      <c r="G64" s="240"/>
      <c r="H64" s="240"/>
      <c r="I64" s="240"/>
      <c r="J64" s="240"/>
      <c r="K64" s="240"/>
    </row>
    <row r="65" spans="2:11" x14ac:dyDescent="0.15">
      <c r="B65" s="240"/>
      <c r="C65" s="240"/>
      <c r="D65" s="240"/>
      <c r="E65" s="240"/>
      <c r="F65" s="240"/>
      <c r="G65" s="240"/>
      <c r="H65" s="240"/>
      <c r="I65" s="240"/>
      <c r="J65" s="240"/>
      <c r="K65" s="240"/>
    </row>
    <row r="66" spans="2:11" x14ac:dyDescent="0.15">
      <c r="B66" s="240"/>
      <c r="C66" s="240"/>
      <c r="D66" s="240"/>
      <c r="E66" s="240"/>
      <c r="F66" s="240"/>
      <c r="G66" s="240"/>
      <c r="H66" s="240"/>
      <c r="I66" s="240"/>
      <c r="J66" s="240"/>
      <c r="K66" s="240"/>
    </row>
    <row r="67" spans="2:11" x14ac:dyDescent="0.15">
      <c r="B67" s="240"/>
      <c r="C67" s="240"/>
      <c r="D67" s="240"/>
      <c r="E67" s="240"/>
      <c r="F67" s="240"/>
      <c r="G67" s="240"/>
      <c r="H67" s="240"/>
      <c r="I67" s="240"/>
      <c r="J67" s="240"/>
      <c r="K67" s="240"/>
    </row>
    <row r="68" spans="2:11" ht="12" customHeight="1" x14ac:dyDescent="0.15">
      <c r="B68" s="240">
        <v>12</v>
      </c>
      <c r="C68" s="247"/>
      <c r="D68" s="240"/>
      <c r="E68" s="240"/>
      <c r="F68" s="240"/>
      <c r="G68" s="240"/>
      <c r="H68" s="240"/>
      <c r="I68" s="240"/>
      <c r="J68" s="240"/>
      <c r="K68" s="240"/>
    </row>
    <row r="69" spans="2:11" x14ac:dyDescent="0.15">
      <c r="B69" s="240"/>
      <c r="C69" s="240"/>
      <c r="D69" s="240"/>
      <c r="E69" s="240"/>
      <c r="F69" s="240"/>
      <c r="G69" s="240"/>
      <c r="H69" s="240"/>
      <c r="I69" s="240"/>
      <c r="J69" s="240"/>
      <c r="K69" s="240"/>
    </row>
    <row r="70" spans="2:11" x14ac:dyDescent="0.15">
      <c r="B70" s="240"/>
      <c r="C70" s="240"/>
      <c r="D70" s="240"/>
      <c r="E70" s="240"/>
      <c r="F70" s="240"/>
      <c r="G70" s="240"/>
      <c r="H70" s="240"/>
      <c r="I70" s="240"/>
      <c r="J70" s="240"/>
      <c r="K70" s="240"/>
    </row>
    <row r="71" spans="2:11" x14ac:dyDescent="0.15">
      <c r="B71" s="240"/>
      <c r="C71" s="240"/>
      <c r="D71" s="240"/>
      <c r="E71" s="240"/>
      <c r="F71" s="240"/>
      <c r="G71" s="240"/>
      <c r="H71" s="240"/>
      <c r="I71" s="240"/>
      <c r="J71" s="240"/>
      <c r="K71" s="240"/>
    </row>
    <row r="72" spans="2:11" x14ac:dyDescent="0.15">
      <c r="B72" s="240"/>
      <c r="C72" s="240"/>
      <c r="D72" s="240"/>
      <c r="E72" s="240"/>
      <c r="F72" s="240"/>
      <c r="G72" s="240"/>
      <c r="H72" s="240"/>
      <c r="I72" s="240"/>
      <c r="J72" s="240"/>
      <c r="K72" s="240"/>
    </row>
    <row r="73" spans="2:11" x14ac:dyDescent="0.15">
      <c r="B73" s="240"/>
      <c r="C73" s="240"/>
      <c r="D73" s="240"/>
      <c r="E73" s="240"/>
      <c r="F73" s="240"/>
      <c r="G73" s="240"/>
      <c r="H73" s="240"/>
      <c r="I73" s="240"/>
      <c r="J73" s="240"/>
      <c r="K73" s="240"/>
    </row>
    <row r="74" spans="2:11" x14ac:dyDescent="0.15">
      <c r="B74" s="240"/>
      <c r="C74" s="240"/>
      <c r="D74" s="240"/>
      <c r="E74" s="240"/>
      <c r="F74" s="240"/>
      <c r="G74" s="240"/>
      <c r="H74" s="240"/>
      <c r="I74" s="240"/>
      <c r="J74" s="240"/>
      <c r="K74" s="240"/>
    </row>
    <row r="75" spans="2:11" x14ac:dyDescent="0.15">
      <c r="B75" s="240"/>
      <c r="C75" s="240"/>
      <c r="D75" s="240"/>
      <c r="E75" s="240"/>
      <c r="F75" s="240"/>
      <c r="G75" s="240"/>
      <c r="H75" s="240"/>
      <c r="I75" s="240"/>
      <c r="J75" s="240"/>
      <c r="K75" s="240"/>
    </row>
    <row r="76" spans="2:11" x14ac:dyDescent="0.15">
      <c r="B76" s="240"/>
      <c r="C76" s="240"/>
      <c r="D76" s="240"/>
      <c r="E76" s="240"/>
      <c r="F76" s="240"/>
      <c r="G76" s="240"/>
      <c r="H76" s="240"/>
      <c r="I76" s="240"/>
      <c r="J76" s="240"/>
      <c r="K76" s="240"/>
    </row>
  </sheetData>
  <mergeCells count="3">
    <mergeCell ref="I5:J5"/>
    <mergeCell ref="L5:M5"/>
    <mergeCell ref="C8:M8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BA42"/>
  <sheetViews>
    <sheetView tabSelected="1" view="pageBreakPreview" zoomScale="80" zoomScaleNormal="100" zoomScaleSheetLayoutView="80" workbookViewId="0">
      <selection activeCell="H19" sqref="H19"/>
    </sheetView>
  </sheetViews>
  <sheetFormatPr defaultColWidth="9" defaultRowHeight="13.5" x14ac:dyDescent="0.15"/>
  <cols>
    <col min="1" max="2" width="3.125" style="3" customWidth="1"/>
    <col min="3" max="3" width="3" style="3" customWidth="1"/>
    <col min="4" max="4" width="2.75" style="3" customWidth="1"/>
    <col min="5" max="5" width="16.625" style="3" bestFit="1" customWidth="1"/>
    <col min="6" max="6" width="15.625" style="3" customWidth="1"/>
    <col min="7" max="7" width="3.75" style="3" customWidth="1"/>
    <col min="8" max="23" width="3.375" style="3" customWidth="1"/>
    <col min="24" max="39" width="3.375" style="3" hidden="1" customWidth="1"/>
    <col min="40" max="42" width="7.5" style="3" customWidth="1"/>
    <col min="43" max="43" width="2.125" style="9" customWidth="1"/>
    <col min="44" max="44" width="2.125" style="282" hidden="1" customWidth="1"/>
    <col min="45" max="45" width="43.125" style="282" customWidth="1"/>
    <col min="46" max="46" width="0" style="9" hidden="1" customWidth="1"/>
    <col min="47" max="48" width="5.375" style="9" hidden="1" customWidth="1"/>
    <col min="49" max="49" width="14.625" style="122" hidden="1" customWidth="1"/>
    <col min="50" max="50" width="22.5" style="9" hidden="1" customWidth="1"/>
    <col min="51" max="52" width="27" style="132" hidden="1" customWidth="1"/>
    <col min="53" max="53" width="0" style="9" hidden="1" customWidth="1"/>
    <col min="54" max="16384" width="9" style="9"/>
  </cols>
  <sheetData>
    <row r="1" spans="1:53" ht="14.25" x14ac:dyDescent="0.15">
      <c r="A1" s="8"/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R1" s="292"/>
      <c r="AS1" s="292"/>
      <c r="AW1" s="122" t="s">
        <v>228</v>
      </c>
    </row>
    <row r="2" spans="1:53" ht="24" customHeight="1" thickBot="1" x14ac:dyDescent="0.2">
      <c r="A2" s="339" t="s">
        <v>229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R2" s="293"/>
      <c r="AS2" s="294"/>
      <c r="AW2" s="122" t="s">
        <v>230</v>
      </c>
    </row>
    <row r="3" spans="1:53" ht="17.25" customHeight="1" thickBot="1" x14ac:dyDescent="0.2">
      <c r="A3" s="340" t="s">
        <v>231</v>
      </c>
      <c r="B3" s="341"/>
      <c r="C3" s="341"/>
      <c r="D3" s="341"/>
      <c r="E3" s="341"/>
      <c r="F3" s="341"/>
      <c r="G3" s="342"/>
      <c r="H3" s="349" t="s">
        <v>83</v>
      </c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1"/>
      <c r="AN3" s="352" t="s">
        <v>52</v>
      </c>
      <c r="AO3" s="355" t="s">
        <v>84</v>
      </c>
      <c r="AP3" s="358" t="s">
        <v>61</v>
      </c>
      <c r="AR3" s="310"/>
      <c r="AS3" s="310" t="s">
        <v>302</v>
      </c>
      <c r="AT3" s="22"/>
      <c r="AU3" s="23"/>
      <c r="AV3" s="23"/>
      <c r="AW3" s="124" t="s">
        <v>232</v>
      </c>
      <c r="AX3" s="22"/>
      <c r="AY3" s="22"/>
      <c r="AZ3" s="22"/>
      <c r="BA3" s="22"/>
    </row>
    <row r="4" spans="1:53" ht="17.25" customHeight="1" thickBot="1" x14ac:dyDescent="0.2">
      <c r="A4" s="343"/>
      <c r="B4" s="344"/>
      <c r="C4" s="344"/>
      <c r="D4" s="344"/>
      <c r="E4" s="344"/>
      <c r="F4" s="344"/>
      <c r="G4" s="345"/>
      <c r="H4" s="336" t="s">
        <v>233</v>
      </c>
      <c r="I4" s="337"/>
      <c r="J4" s="337"/>
      <c r="K4" s="337"/>
      <c r="L4" s="337" t="s">
        <v>234</v>
      </c>
      <c r="M4" s="337"/>
      <c r="N4" s="337"/>
      <c r="O4" s="337"/>
      <c r="P4" s="337" t="s">
        <v>234</v>
      </c>
      <c r="Q4" s="337"/>
      <c r="R4" s="337"/>
      <c r="S4" s="337"/>
      <c r="T4" s="337" t="s">
        <v>234</v>
      </c>
      <c r="U4" s="337"/>
      <c r="V4" s="337"/>
      <c r="W4" s="338"/>
      <c r="X4" s="336" t="s">
        <v>233</v>
      </c>
      <c r="Y4" s="337"/>
      <c r="Z4" s="337"/>
      <c r="AA4" s="337"/>
      <c r="AB4" s="337" t="s">
        <v>234</v>
      </c>
      <c r="AC4" s="337"/>
      <c r="AD4" s="337"/>
      <c r="AE4" s="337"/>
      <c r="AF4" s="337" t="s">
        <v>234</v>
      </c>
      <c r="AG4" s="337"/>
      <c r="AH4" s="337"/>
      <c r="AI4" s="337"/>
      <c r="AJ4" s="337" t="s">
        <v>234</v>
      </c>
      <c r="AK4" s="337"/>
      <c r="AL4" s="337"/>
      <c r="AM4" s="338"/>
      <c r="AN4" s="353"/>
      <c r="AO4" s="356"/>
      <c r="AP4" s="359"/>
      <c r="AR4" s="311"/>
      <c r="AS4" s="311" t="s">
        <v>323</v>
      </c>
      <c r="AT4" s="22"/>
      <c r="AU4" s="23"/>
      <c r="AV4" s="23"/>
      <c r="AW4" s="124" t="s">
        <v>235</v>
      </c>
      <c r="AX4" s="22"/>
      <c r="AY4" s="22"/>
      <c r="AZ4" s="133"/>
      <c r="BA4" s="22"/>
    </row>
    <row r="5" spans="1:53" ht="17.25" customHeight="1" x14ac:dyDescent="0.15">
      <c r="A5" s="343"/>
      <c r="B5" s="344"/>
      <c r="C5" s="344"/>
      <c r="D5" s="344"/>
      <c r="E5" s="344"/>
      <c r="F5" s="344"/>
      <c r="G5" s="345"/>
      <c r="H5" s="361" t="s">
        <v>64</v>
      </c>
      <c r="I5" s="362"/>
      <c r="J5" s="362" t="s">
        <v>65</v>
      </c>
      <c r="K5" s="363"/>
      <c r="L5" s="361" t="s">
        <v>66</v>
      </c>
      <c r="M5" s="362"/>
      <c r="N5" s="362" t="s">
        <v>67</v>
      </c>
      <c r="O5" s="363"/>
      <c r="P5" s="361" t="s">
        <v>68</v>
      </c>
      <c r="Q5" s="362"/>
      <c r="R5" s="362" t="s">
        <v>69</v>
      </c>
      <c r="S5" s="363"/>
      <c r="T5" s="361" t="s">
        <v>70</v>
      </c>
      <c r="U5" s="362"/>
      <c r="V5" s="362" t="s">
        <v>71</v>
      </c>
      <c r="W5" s="363"/>
      <c r="X5" s="361" t="s">
        <v>100</v>
      </c>
      <c r="Y5" s="362"/>
      <c r="Z5" s="362" t="s">
        <v>101</v>
      </c>
      <c r="AA5" s="363"/>
      <c r="AB5" s="361" t="s">
        <v>102</v>
      </c>
      <c r="AC5" s="362"/>
      <c r="AD5" s="362" t="s">
        <v>103</v>
      </c>
      <c r="AE5" s="363"/>
      <c r="AF5" s="361" t="s">
        <v>104</v>
      </c>
      <c r="AG5" s="362"/>
      <c r="AH5" s="362" t="s">
        <v>105</v>
      </c>
      <c r="AI5" s="363"/>
      <c r="AJ5" s="361" t="s">
        <v>106</v>
      </c>
      <c r="AK5" s="362"/>
      <c r="AL5" s="362" t="s">
        <v>107</v>
      </c>
      <c r="AM5" s="363"/>
      <c r="AN5" s="353"/>
      <c r="AO5" s="356"/>
      <c r="AP5" s="359"/>
      <c r="AR5" s="311"/>
      <c r="AS5" s="132" t="s">
        <v>324</v>
      </c>
      <c r="AT5" s="22"/>
      <c r="AU5" s="22"/>
      <c r="AV5" s="22"/>
      <c r="AW5" s="124" t="s">
        <v>236</v>
      </c>
      <c r="AX5" s="22"/>
      <c r="AY5" s="22"/>
      <c r="AZ5" s="22"/>
      <c r="BA5" s="22"/>
    </row>
    <row r="6" spans="1:53" ht="17.25" customHeight="1" thickBot="1" x14ac:dyDescent="0.2">
      <c r="A6" s="346"/>
      <c r="B6" s="347"/>
      <c r="C6" s="347"/>
      <c r="D6" s="347"/>
      <c r="E6" s="347"/>
      <c r="F6" s="347"/>
      <c r="G6" s="348"/>
      <c r="H6" s="248" t="s">
        <v>81</v>
      </c>
      <c r="I6" s="249" t="s">
        <v>227</v>
      </c>
      <c r="J6" s="250" t="s">
        <v>81</v>
      </c>
      <c r="K6" s="251" t="s">
        <v>227</v>
      </c>
      <c r="L6" s="248" t="s">
        <v>81</v>
      </c>
      <c r="M6" s="249" t="s">
        <v>227</v>
      </c>
      <c r="N6" s="250" t="s">
        <v>81</v>
      </c>
      <c r="O6" s="251" t="s">
        <v>227</v>
      </c>
      <c r="P6" s="248" t="s">
        <v>81</v>
      </c>
      <c r="Q6" s="249" t="s">
        <v>227</v>
      </c>
      <c r="R6" s="250" t="s">
        <v>81</v>
      </c>
      <c r="S6" s="251" t="s">
        <v>227</v>
      </c>
      <c r="T6" s="248" t="s">
        <v>81</v>
      </c>
      <c r="U6" s="249" t="s">
        <v>227</v>
      </c>
      <c r="V6" s="250" t="s">
        <v>81</v>
      </c>
      <c r="W6" s="251" t="s">
        <v>227</v>
      </c>
      <c r="X6" s="248" t="s">
        <v>81</v>
      </c>
      <c r="Y6" s="249" t="s">
        <v>227</v>
      </c>
      <c r="Z6" s="250" t="s">
        <v>81</v>
      </c>
      <c r="AA6" s="251" t="s">
        <v>227</v>
      </c>
      <c r="AB6" s="248" t="s">
        <v>81</v>
      </c>
      <c r="AC6" s="249" t="s">
        <v>227</v>
      </c>
      <c r="AD6" s="250" t="s">
        <v>81</v>
      </c>
      <c r="AE6" s="251" t="s">
        <v>227</v>
      </c>
      <c r="AF6" s="248" t="s">
        <v>81</v>
      </c>
      <c r="AG6" s="249" t="s">
        <v>227</v>
      </c>
      <c r="AH6" s="250" t="s">
        <v>81</v>
      </c>
      <c r="AI6" s="251" t="s">
        <v>227</v>
      </c>
      <c r="AJ6" s="248" t="s">
        <v>81</v>
      </c>
      <c r="AK6" s="249" t="s">
        <v>227</v>
      </c>
      <c r="AL6" s="250" t="s">
        <v>81</v>
      </c>
      <c r="AM6" s="251" t="s">
        <v>227</v>
      </c>
      <c r="AN6" s="354"/>
      <c r="AO6" s="357"/>
      <c r="AP6" s="360"/>
      <c r="AR6" s="312"/>
      <c r="AS6" s="311" t="s">
        <v>303</v>
      </c>
      <c r="AT6" s="22"/>
      <c r="AU6" s="22"/>
      <c r="AV6" s="22"/>
      <c r="AW6" s="124" t="s">
        <v>237</v>
      </c>
      <c r="AX6" s="22"/>
      <c r="AY6" s="22"/>
      <c r="AZ6" s="22"/>
      <c r="BA6" s="22"/>
    </row>
    <row r="7" spans="1:53" ht="17.25" customHeight="1" x14ac:dyDescent="0.15">
      <c r="A7" s="366" t="s">
        <v>113</v>
      </c>
      <c r="B7" s="368" t="s">
        <v>114</v>
      </c>
      <c r="C7" s="368"/>
      <c r="D7" s="369"/>
      <c r="E7" s="154" t="s">
        <v>115</v>
      </c>
      <c r="F7" s="154"/>
      <c r="G7" s="146"/>
      <c r="H7" s="89"/>
      <c r="I7" s="71"/>
      <c r="J7" s="90"/>
      <c r="K7" s="72"/>
      <c r="L7" s="89"/>
      <c r="M7" s="71"/>
      <c r="N7" s="90"/>
      <c r="O7" s="73"/>
      <c r="P7" s="89"/>
      <c r="Q7" s="71"/>
      <c r="R7" s="90"/>
      <c r="S7" s="72"/>
      <c r="T7" s="91"/>
      <c r="U7" s="71"/>
      <c r="V7" s="90"/>
      <c r="W7" s="72"/>
      <c r="X7" s="89"/>
      <c r="Y7" s="71"/>
      <c r="Z7" s="90"/>
      <c r="AA7" s="72"/>
      <c r="AB7" s="89"/>
      <c r="AC7" s="71"/>
      <c r="AD7" s="90"/>
      <c r="AE7" s="73"/>
      <c r="AF7" s="89"/>
      <c r="AG7" s="71"/>
      <c r="AH7" s="90"/>
      <c r="AI7" s="72"/>
      <c r="AJ7" s="91"/>
      <c r="AK7" s="71"/>
      <c r="AL7" s="90"/>
      <c r="AM7" s="72"/>
      <c r="AN7" s="157">
        <f>SUM(H7,J7,L7,N7,P7,R7,T7,V7,X7,Z7,AB7,AD7,AF7,AH7,AJ7,AL7)</f>
        <v>0</v>
      </c>
      <c r="AO7" s="158">
        <v>2</v>
      </c>
      <c r="AP7" s="55"/>
      <c r="AR7" s="300"/>
      <c r="AS7" s="312" t="s">
        <v>304</v>
      </c>
      <c r="AT7" s="256"/>
    </row>
    <row r="8" spans="1:53" ht="17.25" customHeight="1" x14ac:dyDescent="0.15">
      <c r="A8" s="367"/>
      <c r="B8" s="370"/>
      <c r="C8" s="370"/>
      <c r="D8" s="371"/>
      <c r="E8" s="150" t="s">
        <v>116</v>
      </c>
      <c r="F8" s="257"/>
      <c r="G8" s="148"/>
      <c r="H8" s="108"/>
      <c r="I8" s="77"/>
      <c r="J8" s="109"/>
      <c r="K8" s="78"/>
      <c r="L8" s="108"/>
      <c r="M8" s="77"/>
      <c r="N8" s="109"/>
      <c r="O8" s="86"/>
      <c r="P8" s="108"/>
      <c r="Q8" s="77"/>
      <c r="R8" s="109"/>
      <c r="S8" s="78"/>
      <c r="T8" s="110"/>
      <c r="U8" s="77"/>
      <c r="V8" s="109"/>
      <c r="W8" s="78"/>
      <c r="X8" s="108"/>
      <c r="Y8" s="77"/>
      <c r="Z8" s="109"/>
      <c r="AA8" s="78"/>
      <c r="AB8" s="108"/>
      <c r="AC8" s="77"/>
      <c r="AD8" s="109"/>
      <c r="AE8" s="86"/>
      <c r="AF8" s="108"/>
      <c r="AG8" s="77"/>
      <c r="AH8" s="109"/>
      <c r="AI8" s="78"/>
      <c r="AJ8" s="110"/>
      <c r="AK8" s="77"/>
      <c r="AL8" s="109"/>
      <c r="AM8" s="78"/>
      <c r="AN8" s="119">
        <f t="shared" ref="AN8:AN23" si="0">SUM(H8,J8,L8,N8,P8,R8,T8,V8,X8,Z8,AB8,AD8,AF8,AH8,AJ8,AL8)</f>
        <v>0</v>
      </c>
      <c r="AO8" s="51">
        <v>2</v>
      </c>
      <c r="AP8" s="56"/>
      <c r="AR8" s="311"/>
      <c r="AS8" s="304" t="s">
        <v>305</v>
      </c>
      <c r="AT8" s="256"/>
    </row>
    <row r="9" spans="1:53" ht="17.25" customHeight="1" x14ac:dyDescent="0.15">
      <c r="A9" s="367"/>
      <c r="B9" s="370"/>
      <c r="C9" s="370"/>
      <c r="D9" s="371"/>
      <c r="E9" s="151" t="s">
        <v>117</v>
      </c>
      <c r="F9" s="151"/>
      <c r="G9" s="159"/>
      <c r="H9" s="108"/>
      <c r="I9" s="77"/>
      <c r="J9" s="109"/>
      <c r="K9" s="78"/>
      <c r="L9" s="108"/>
      <c r="M9" s="77"/>
      <c r="N9" s="109"/>
      <c r="O9" s="86"/>
      <c r="P9" s="108"/>
      <c r="Q9" s="77"/>
      <c r="R9" s="109"/>
      <c r="S9" s="78"/>
      <c r="T9" s="110"/>
      <c r="U9" s="77"/>
      <c r="V9" s="109"/>
      <c r="W9" s="78"/>
      <c r="X9" s="108"/>
      <c r="Y9" s="77"/>
      <c r="Z9" s="109"/>
      <c r="AA9" s="78"/>
      <c r="AB9" s="108"/>
      <c r="AC9" s="77"/>
      <c r="AD9" s="109"/>
      <c r="AE9" s="86"/>
      <c r="AF9" s="108"/>
      <c r="AG9" s="77"/>
      <c r="AH9" s="109"/>
      <c r="AI9" s="78"/>
      <c r="AJ9" s="110"/>
      <c r="AK9" s="77"/>
      <c r="AL9" s="109"/>
      <c r="AM9" s="78"/>
      <c r="AN9" s="119">
        <f t="shared" si="0"/>
        <v>0</v>
      </c>
      <c r="AO9" s="51">
        <v>2</v>
      </c>
      <c r="AP9" s="56"/>
      <c r="AR9" s="312"/>
      <c r="AS9" s="311" t="s">
        <v>289</v>
      </c>
      <c r="AT9" s="256"/>
    </row>
    <row r="10" spans="1:53" ht="17.25" customHeight="1" x14ac:dyDescent="0.15">
      <c r="A10" s="367"/>
      <c r="B10" s="370"/>
      <c r="C10" s="370"/>
      <c r="D10" s="371"/>
      <c r="E10" s="374" t="s">
        <v>118</v>
      </c>
      <c r="F10" s="150" t="s">
        <v>119</v>
      </c>
      <c r="G10" s="148"/>
      <c r="H10" s="108"/>
      <c r="I10" s="77"/>
      <c r="J10" s="109"/>
      <c r="K10" s="78"/>
      <c r="L10" s="108"/>
      <c r="M10" s="77"/>
      <c r="N10" s="109"/>
      <c r="O10" s="86"/>
      <c r="P10" s="108"/>
      <c r="Q10" s="77"/>
      <c r="R10" s="109"/>
      <c r="S10" s="78"/>
      <c r="T10" s="110"/>
      <c r="U10" s="77"/>
      <c r="V10" s="109"/>
      <c r="W10" s="78"/>
      <c r="X10" s="108"/>
      <c r="Y10" s="77"/>
      <c r="Z10" s="109"/>
      <c r="AA10" s="78"/>
      <c r="AB10" s="108"/>
      <c r="AC10" s="77"/>
      <c r="AD10" s="109"/>
      <c r="AE10" s="86"/>
      <c r="AF10" s="108"/>
      <c r="AG10" s="77"/>
      <c r="AH10" s="109"/>
      <c r="AI10" s="78"/>
      <c r="AJ10" s="110"/>
      <c r="AK10" s="77"/>
      <c r="AL10" s="109"/>
      <c r="AM10" s="78"/>
      <c r="AN10" s="119">
        <f t="shared" si="0"/>
        <v>0</v>
      </c>
      <c r="AO10" s="252">
        <v>1</v>
      </c>
      <c r="AP10" s="160"/>
      <c r="AR10" s="313"/>
      <c r="AS10" s="312" t="s">
        <v>306</v>
      </c>
      <c r="AT10" s="256"/>
    </row>
    <row r="11" spans="1:53" ht="17.25" customHeight="1" x14ac:dyDescent="0.15">
      <c r="A11" s="367"/>
      <c r="B11" s="370"/>
      <c r="C11" s="370"/>
      <c r="D11" s="371"/>
      <c r="E11" s="374"/>
      <c r="F11" s="150" t="s">
        <v>120</v>
      </c>
      <c r="G11" s="148"/>
      <c r="H11" s="108"/>
      <c r="I11" s="77"/>
      <c r="J11" s="109"/>
      <c r="K11" s="78"/>
      <c r="L11" s="108"/>
      <c r="M11" s="77"/>
      <c r="N11" s="109"/>
      <c r="O11" s="86"/>
      <c r="P11" s="108"/>
      <c r="Q11" s="77"/>
      <c r="R11" s="109"/>
      <c r="S11" s="78"/>
      <c r="T11" s="110"/>
      <c r="U11" s="77"/>
      <c r="V11" s="109"/>
      <c r="W11" s="78"/>
      <c r="X11" s="108"/>
      <c r="Y11" s="77"/>
      <c r="Z11" s="109"/>
      <c r="AA11" s="78"/>
      <c r="AB11" s="108"/>
      <c r="AC11" s="77"/>
      <c r="AD11" s="109"/>
      <c r="AE11" s="86"/>
      <c r="AF11" s="108"/>
      <c r="AG11" s="77"/>
      <c r="AH11" s="109"/>
      <c r="AI11" s="78"/>
      <c r="AJ11" s="110"/>
      <c r="AK11" s="77"/>
      <c r="AL11" s="109"/>
      <c r="AM11" s="78"/>
      <c r="AN11" s="119">
        <f t="shared" si="0"/>
        <v>0</v>
      </c>
      <c r="AO11" s="252">
        <v>1</v>
      </c>
      <c r="AP11" s="160"/>
      <c r="AR11" s="313"/>
      <c r="AS11" s="318" t="s">
        <v>290</v>
      </c>
      <c r="AT11" s="256"/>
    </row>
    <row r="12" spans="1:53" ht="17.25" customHeight="1" x14ac:dyDescent="0.15">
      <c r="A12" s="367"/>
      <c r="B12" s="372"/>
      <c r="C12" s="372"/>
      <c r="D12" s="373"/>
      <c r="E12" s="147" t="s">
        <v>121</v>
      </c>
      <c r="F12" s="150"/>
      <c r="G12" s="148"/>
      <c r="H12" s="108"/>
      <c r="I12" s="77"/>
      <c r="J12" s="109"/>
      <c r="K12" s="78"/>
      <c r="L12" s="108"/>
      <c r="M12" s="77"/>
      <c r="N12" s="109"/>
      <c r="O12" s="86"/>
      <c r="P12" s="108"/>
      <c r="Q12" s="77"/>
      <c r="R12" s="109"/>
      <c r="S12" s="78"/>
      <c r="T12" s="110"/>
      <c r="U12" s="77"/>
      <c r="V12" s="109"/>
      <c r="W12" s="78"/>
      <c r="X12" s="108"/>
      <c r="Y12" s="77"/>
      <c r="Z12" s="109"/>
      <c r="AA12" s="78"/>
      <c r="AB12" s="108"/>
      <c r="AC12" s="77"/>
      <c r="AD12" s="109"/>
      <c r="AE12" s="86"/>
      <c r="AF12" s="108"/>
      <c r="AG12" s="77"/>
      <c r="AH12" s="109"/>
      <c r="AI12" s="78"/>
      <c r="AJ12" s="110"/>
      <c r="AK12" s="77"/>
      <c r="AL12" s="109"/>
      <c r="AM12" s="78"/>
      <c r="AN12" s="119">
        <f t="shared" si="0"/>
        <v>0</v>
      </c>
      <c r="AO12" s="252">
        <v>2</v>
      </c>
      <c r="AP12" s="160"/>
      <c r="AR12" s="311"/>
      <c r="AS12" s="318" t="s">
        <v>291</v>
      </c>
      <c r="AT12" s="256"/>
    </row>
    <row r="13" spans="1:53" ht="17.25" customHeight="1" x14ac:dyDescent="0.15">
      <c r="A13" s="367"/>
      <c r="B13" s="375" t="s">
        <v>122</v>
      </c>
      <c r="C13" s="376"/>
      <c r="D13" s="377"/>
      <c r="E13" s="147" t="s">
        <v>123</v>
      </c>
      <c r="F13" s="150"/>
      <c r="G13" s="148"/>
      <c r="H13" s="108"/>
      <c r="I13" s="77"/>
      <c r="J13" s="109"/>
      <c r="K13" s="78"/>
      <c r="L13" s="108"/>
      <c r="M13" s="77"/>
      <c r="N13" s="109"/>
      <c r="O13" s="86"/>
      <c r="P13" s="108"/>
      <c r="Q13" s="77"/>
      <c r="R13" s="109"/>
      <c r="S13" s="78"/>
      <c r="T13" s="110"/>
      <c r="U13" s="77"/>
      <c r="V13" s="109"/>
      <c r="W13" s="78"/>
      <c r="X13" s="108"/>
      <c r="Y13" s="77"/>
      <c r="Z13" s="109"/>
      <c r="AA13" s="78"/>
      <c r="AB13" s="108"/>
      <c r="AC13" s="77"/>
      <c r="AD13" s="109"/>
      <c r="AE13" s="86"/>
      <c r="AF13" s="108"/>
      <c r="AG13" s="77"/>
      <c r="AH13" s="109"/>
      <c r="AI13" s="78"/>
      <c r="AJ13" s="110"/>
      <c r="AK13" s="77"/>
      <c r="AL13" s="109"/>
      <c r="AM13" s="78"/>
      <c r="AN13" s="119">
        <f t="shared" si="0"/>
        <v>0</v>
      </c>
      <c r="AO13" s="252">
        <v>6</v>
      </c>
      <c r="AP13" s="160"/>
      <c r="AR13" s="312"/>
      <c r="AS13" s="311" t="s">
        <v>292</v>
      </c>
      <c r="AT13" s="258"/>
    </row>
    <row r="14" spans="1:53" ht="17.25" customHeight="1" thickBot="1" x14ac:dyDescent="0.2">
      <c r="A14" s="367"/>
      <c r="B14" s="378"/>
      <c r="C14" s="372"/>
      <c r="D14" s="373"/>
      <c r="E14" s="147" t="s">
        <v>124</v>
      </c>
      <c r="F14" s="150"/>
      <c r="G14" s="148"/>
      <c r="H14" s="108"/>
      <c r="I14" s="77"/>
      <c r="J14" s="109"/>
      <c r="K14" s="78"/>
      <c r="L14" s="108"/>
      <c r="M14" s="77"/>
      <c r="N14" s="109"/>
      <c r="O14" s="86"/>
      <c r="P14" s="108"/>
      <c r="Q14" s="77"/>
      <c r="R14" s="109"/>
      <c r="S14" s="78"/>
      <c r="T14" s="110"/>
      <c r="U14" s="77"/>
      <c r="V14" s="109"/>
      <c r="W14" s="78"/>
      <c r="X14" s="108"/>
      <c r="Y14" s="77"/>
      <c r="Z14" s="109"/>
      <c r="AA14" s="78"/>
      <c r="AB14" s="108"/>
      <c r="AC14" s="77"/>
      <c r="AD14" s="109"/>
      <c r="AE14" s="86"/>
      <c r="AF14" s="108"/>
      <c r="AG14" s="77"/>
      <c r="AH14" s="109"/>
      <c r="AI14" s="78"/>
      <c r="AJ14" s="110"/>
      <c r="AK14" s="77"/>
      <c r="AL14" s="109"/>
      <c r="AM14" s="78"/>
      <c r="AN14" s="119">
        <f t="shared" si="0"/>
        <v>0</v>
      </c>
      <c r="AO14" s="252">
        <v>2</v>
      </c>
      <c r="AP14" s="160"/>
      <c r="AR14" s="314"/>
      <c r="AS14" s="312" t="s">
        <v>293</v>
      </c>
      <c r="AT14" s="258"/>
    </row>
    <row r="15" spans="1:53" ht="17.25" customHeight="1" thickBot="1" x14ac:dyDescent="0.2">
      <c r="A15" s="367"/>
      <c r="B15" s="162" t="s">
        <v>125</v>
      </c>
      <c r="C15" s="162"/>
      <c r="D15" s="162"/>
      <c r="E15" s="162"/>
      <c r="F15" s="162"/>
      <c r="G15" s="163"/>
      <c r="H15" s="79"/>
      <c r="I15" s="274">
        <f>SUM(I7:I14)</f>
        <v>0</v>
      </c>
      <c r="J15" s="80"/>
      <c r="K15" s="275">
        <f>SUM(K7:K14)</f>
        <v>0</v>
      </c>
      <c r="L15" s="79"/>
      <c r="M15" s="274">
        <f>SUM(M7:M14)</f>
        <v>0</v>
      </c>
      <c r="N15" s="80"/>
      <c r="O15" s="275">
        <f>SUM(O7:O14)</f>
        <v>0</v>
      </c>
      <c r="P15" s="254"/>
      <c r="Q15" s="274">
        <f>SUM(Q7:Q14)</f>
        <v>0</v>
      </c>
      <c r="R15" s="80"/>
      <c r="S15" s="275">
        <f>SUM(S7:S14)</f>
        <v>0</v>
      </c>
      <c r="T15" s="79"/>
      <c r="U15" s="274">
        <f>SUM(U7:U14)</f>
        <v>0</v>
      </c>
      <c r="V15" s="80"/>
      <c r="W15" s="275">
        <f>SUM(W7:W14)</f>
        <v>0</v>
      </c>
      <c r="X15" s="79"/>
      <c r="Y15" s="274">
        <f>SUM(Y7:Y14)</f>
        <v>0</v>
      </c>
      <c r="Z15" s="80"/>
      <c r="AA15" s="275">
        <f>SUM(AA7:AA14)</f>
        <v>0</v>
      </c>
      <c r="AB15" s="79"/>
      <c r="AC15" s="274">
        <f>SUM(AC7:AC14)</f>
        <v>0</v>
      </c>
      <c r="AD15" s="80"/>
      <c r="AE15" s="275">
        <f>SUM(AE7:AE14)</f>
        <v>0</v>
      </c>
      <c r="AF15" s="263"/>
      <c r="AG15" s="274">
        <f>SUM(AG7:AG14)</f>
        <v>0</v>
      </c>
      <c r="AH15" s="80"/>
      <c r="AI15" s="275">
        <f>SUM(AI7:AI14)</f>
        <v>0</v>
      </c>
      <c r="AJ15" s="79"/>
      <c r="AK15" s="274">
        <f>SUM(AK7:AK14)</f>
        <v>0</v>
      </c>
      <c r="AL15" s="80"/>
      <c r="AM15" s="275">
        <f>SUM(AM7:AM14)</f>
        <v>0</v>
      </c>
      <c r="AN15" s="121">
        <f t="shared" si="0"/>
        <v>0</v>
      </c>
      <c r="AO15" s="21">
        <v>18</v>
      </c>
      <c r="AP15" s="259">
        <f>SUM(I15,K15,M15,O15,Q15,S15,U15,W15,Y15,AA15,AC15,AE15,AG15,AI15,AK15,AM15)</f>
        <v>0</v>
      </c>
      <c r="AR15" s="304"/>
      <c r="AS15" s="314"/>
      <c r="AT15" s="256"/>
    </row>
    <row r="16" spans="1:53" ht="17.25" customHeight="1" x14ac:dyDescent="0.15">
      <c r="A16" s="366" t="s">
        <v>126</v>
      </c>
      <c r="B16" s="383" t="s">
        <v>127</v>
      </c>
      <c r="C16" s="384"/>
      <c r="D16" s="384"/>
      <c r="E16" s="52" t="s">
        <v>128</v>
      </c>
      <c r="F16" s="145" t="s">
        <v>129</v>
      </c>
      <c r="G16" s="146"/>
      <c r="H16" s="98"/>
      <c r="I16" s="83"/>
      <c r="J16" s="99"/>
      <c r="K16" s="84"/>
      <c r="L16" s="98"/>
      <c r="M16" s="83"/>
      <c r="N16" s="99"/>
      <c r="O16" s="85"/>
      <c r="P16" s="89"/>
      <c r="Q16" s="71"/>
      <c r="R16" s="90"/>
      <c r="S16" s="72"/>
      <c r="T16" s="100"/>
      <c r="U16" s="83"/>
      <c r="V16" s="99"/>
      <c r="W16" s="84"/>
      <c r="X16" s="98"/>
      <c r="Y16" s="83"/>
      <c r="Z16" s="99"/>
      <c r="AA16" s="84"/>
      <c r="AB16" s="98"/>
      <c r="AC16" s="83"/>
      <c r="AD16" s="99"/>
      <c r="AE16" s="85"/>
      <c r="AF16" s="89"/>
      <c r="AG16" s="71"/>
      <c r="AH16" s="90"/>
      <c r="AI16" s="72"/>
      <c r="AJ16" s="100"/>
      <c r="AK16" s="83"/>
      <c r="AL16" s="99"/>
      <c r="AM16" s="84"/>
      <c r="AN16" s="118">
        <f t="shared" si="0"/>
        <v>0</v>
      </c>
      <c r="AO16" s="54">
        <v>4</v>
      </c>
      <c r="AP16" s="55"/>
      <c r="AR16" s="304"/>
      <c r="AS16" s="304" t="s">
        <v>307</v>
      </c>
      <c r="AT16" s="256"/>
    </row>
    <row r="17" spans="1:52" ht="17.25" customHeight="1" x14ac:dyDescent="0.15">
      <c r="A17" s="367"/>
      <c r="B17" s="385"/>
      <c r="C17" s="386"/>
      <c r="D17" s="386"/>
      <c r="E17" s="387" t="s">
        <v>130</v>
      </c>
      <c r="F17" s="147" t="s">
        <v>131</v>
      </c>
      <c r="G17" s="148"/>
      <c r="H17" s="108"/>
      <c r="I17" s="77"/>
      <c r="J17" s="109"/>
      <c r="K17" s="78"/>
      <c r="L17" s="108"/>
      <c r="M17" s="77"/>
      <c r="N17" s="109"/>
      <c r="O17" s="86"/>
      <c r="P17" s="108"/>
      <c r="Q17" s="77"/>
      <c r="R17" s="109"/>
      <c r="S17" s="78"/>
      <c r="T17" s="110"/>
      <c r="U17" s="77"/>
      <c r="V17" s="109"/>
      <c r="W17" s="78"/>
      <c r="X17" s="108"/>
      <c r="Y17" s="77"/>
      <c r="Z17" s="109"/>
      <c r="AA17" s="78"/>
      <c r="AB17" s="108"/>
      <c r="AC17" s="77"/>
      <c r="AD17" s="109"/>
      <c r="AE17" s="86"/>
      <c r="AF17" s="108"/>
      <c r="AG17" s="77"/>
      <c r="AH17" s="109"/>
      <c r="AI17" s="78"/>
      <c r="AJ17" s="110"/>
      <c r="AK17" s="77"/>
      <c r="AL17" s="109"/>
      <c r="AM17" s="78"/>
      <c r="AN17" s="119">
        <f t="shared" si="0"/>
        <v>0</v>
      </c>
      <c r="AO17" s="51">
        <v>1</v>
      </c>
      <c r="AP17" s="56"/>
      <c r="AR17" s="304"/>
      <c r="AS17" s="304" t="s">
        <v>308</v>
      </c>
      <c r="AT17" s="256"/>
    </row>
    <row r="18" spans="1:52" ht="17.25" customHeight="1" x14ac:dyDescent="0.15">
      <c r="A18" s="367"/>
      <c r="B18" s="385"/>
      <c r="C18" s="386"/>
      <c r="D18" s="386"/>
      <c r="E18" s="387"/>
      <c r="F18" s="147" t="s">
        <v>129</v>
      </c>
      <c r="G18" s="148"/>
      <c r="H18" s="108"/>
      <c r="I18" s="77"/>
      <c r="J18" s="109"/>
      <c r="K18" s="78"/>
      <c r="L18" s="108"/>
      <c r="M18" s="77"/>
      <c r="N18" s="109"/>
      <c r="O18" s="86"/>
      <c r="P18" s="108"/>
      <c r="Q18" s="77"/>
      <c r="R18" s="109"/>
      <c r="S18" s="78"/>
      <c r="T18" s="110"/>
      <c r="U18" s="77"/>
      <c r="V18" s="109"/>
      <c r="W18" s="78"/>
      <c r="X18" s="108"/>
      <c r="Y18" s="77"/>
      <c r="Z18" s="109"/>
      <c r="AA18" s="78"/>
      <c r="AB18" s="108"/>
      <c r="AC18" s="77"/>
      <c r="AD18" s="109"/>
      <c r="AE18" s="86"/>
      <c r="AF18" s="108"/>
      <c r="AG18" s="77"/>
      <c r="AH18" s="109"/>
      <c r="AI18" s="78"/>
      <c r="AJ18" s="110"/>
      <c r="AK18" s="77"/>
      <c r="AL18" s="109"/>
      <c r="AM18" s="78"/>
      <c r="AN18" s="119">
        <f t="shared" si="0"/>
        <v>0</v>
      </c>
      <c r="AO18" s="51">
        <v>2</v>
      </c>
      <c r="AP18" s="56"/>
      <c r="AR18" s="297"/>
      <c r="AS18" s="304" t="s">
        <v>309</v>
      </c>
    </row>
    <row r="19" spans="1:52" ht="17.25" customHeight="1" x14ac:dyDescent="0.15">
      <c r="A19" s="367"/>
      <c r="B19" s="385"/>
      <c r="C19" s="386"/>
      <c r="D19" s="386"/>
      <c r="E19" s="387"/>
      <c r="F19" s="147" t="s">
        <v>132</v>
      </c>
      <c r="G19" s="148"/>
      <c r="H19" s="108"/>
      <c r="I19" s="77"/>
      <c r="J19" s="109"/>
      <c r="K19" s="78"/>
      <c r="L19" s="108"/>
      <c r="M19" s="77"/>
      <c r="N19" s="109"/>
      <c r="O19" s="86"/>
      <c r="P19" s="108"/>
      <c r="Q19" s="77"/>
      <c r="R19" s="109"/>
      <c r="S19" s="78"/>
      <c r="T19" s="110"/>
      <c r="U19" s="77"/>
      <c r="V19" s="109"/>
      <c r="W19" s="78"/>
      <c r="X19" s="108"/>
      <c r="Y19" s="77"/>
      <c r="Z19" s="109"/>
      <c r="AA19" s="78"/>
      <c r="AB19" s="108"/>
      <c r="AC19" s="77"/>
      <c r="AD19" s="109"/>
      <c r="AE19" s="86"/>
      <c r="AF19" s="108"/>
      <c r="AG19" s="77"/>
      <c r="AH19" s="109"/>
      <c r="AI19" s="78"/>
      <c r="AJ19" s="110"/>
      <c r="AK19" s="77"/>
      <c r="AL19" s="109"/>
      <c r="AM19" s="78"/>
      <c r="AN19" s="119">
        <f t="shared" si="0"/>
        <v>0</v>
      </c>
      <c r="AO19" s="51">
        <v>2</v>
      </c>
      <c r="AP19" s="56"/>
      <c r="AR19" s="297"/>
      <c r="AS19" s="304" t="s">
        <v>310</v>
      </c>
    </row>
    <row r="20" spans="1:52" ht="17.25" customHeight="1" x14ac:dyDescent="0.15">
      <c r="A20" s="367"/>
      <c r="B20" s="385" t="s">
        <v>133</v>
      </c>
      <c r="C20" s="386"/>
      <c r="D20" s="386"/>
      <c r="E20" s="147" t="s">
        <v>134</v>
      </c>
      <c r="F20" s="150"/>
      <c r="G20" s="148"/>
      <c r="H20" s="108"/>
      <c r="I20" s="77"/>
      <c r="J20" s="109"/>
      <c r="K20" s="78"/>
      <c r="L20" s="108"/>
      <c r="M20" s="77"/>
      <c r="N20" s="109"/>
      <c r="O20" s="86"/>
      <c r="P20" s="108"/>
      <c r="Q20" s="77"/>
      <c r="R20" s="109"/>
      <c r="S20" s="78"/>
      <c r="T20" s="110"/>
      <c r="U20" s="77"/>
      <c r="V20" s="109"/>
      <c r="W20" s="78"/>
      <c r="X20" s="108"/>
      <c r="Y20" s="77"/>
      <c r="Z20" s="109"/>
      <c r="AA20" s="78"/>
      <c r="AB20" s="108"/>
      <c r="AC20" s="77"/>
      <c r="AD20" s="109"/>
      <c r="AE20" s="86"/>
      <c r="AF20" s="108"/>
      <c r="AG20" s="77"/>
      <c r="AH20" s="109"/>
      <c r="AI20" s="78"/>
      <c r="AJ20" s="110"/>
      <c r="AK20" s="77"/>
      <c r="AL20" s="109"/>
      <c r="AM20" s="78"/>
      <c r="AN20" s="119">
        <f t="shared" si="0"/>
        <v>0</v>
      </c>
      <c r="AO20" s="364">
        <v>4</v>
      </c>
      <c r="AP20" s="56"/>
      <c r="AR20" s="297"/>
      <c r="AS20" s="304" t="s">
        <v>311</v>
      </c>
    </row>
    <row r="21" spans="1:52" ht="17.25" customHeight="1" thickBot="1" x14ac:dyDescent="0.2">
      <c r="A21" s="367"/>
      <c r="B21" s="388"/>
      <c r="C21" s="389"/>
      <c r="D21" s="389"/>
      <c r="E21" s="152" t="s">
        <v>135</v>
      </c>
      <c r="F21" s="161"/>
      <c r="G21" s="153"/>
      <c r="H21" s="114"/>
      <c r="I21" s="115"/>
      <c r="J21" s="111"/>
      <c r="K21" s="116"/>
      <c r="L21" s="114"/>
      <c r="M21" s="115"/>
      <c r="N21" s="111"/>
      <c r="O21" s="87"/>
      <c r="P21" s="101"/>
      <c r="Q21" s="102"/>
      <c r="R21" s="103"/>
      <c r="S21" s="104"/>
      <c r="T21" s="260"/>
      <c r="U21" s="115"/>
      <c r="V21" s="111"/>
      <c r="W21" s="116"/>
      <c r="X21" s="114"/>
      <c r="Y21" s="115"/>
      <c r="Z21" s="111"/>
      <c r="AA21" s="116"/>
      <c r="AB21" s="114"/>
      <c r="AC21" s="115"/>
      <c r="AD21" s="111"/>
      <c r="AE21" s="87"/>
      <c r="AF21" s="101"/>
      <c r="AG21" s="102"/>
      <c r="AH21" s="103"/>
      <c r="AI21" s="104"/>
      <c r="AJ21" s="260"/>
      <c r="AK21" s="115"/>
      <c r="AL21" s="111"/>
      <c r="AM21" s="116"/>
      <c r="AN21" s="120">
        <f t="shared" si="0"/>
        <v>0</v>
      </c>
      <c r="AO21" s="365"/>
      <c r="AP21" s="57"/>
      <c r="AR21" s="315"/>
      <c r="AS21" s="304" t="s">
        <v>312</v>
      </c>
    </row>
    <row r="22" spans="1:52" ht="17.25" customHeight="1" thickBot="1" x14ac:dyDescent="0.2">
      <c r="A22" s="382"/>
      <c r="B22" s="162" t="s">
        <v>82</v>
      </c>
      <c r="C22" s="162"/>
      <c r="D22" s="162"/>
      <c r="E22" s="162"/>
      <c r="F22" s="162"/>
      <c r="G22" s="163"/>
      <c r="H22" s="79"/>
      <c r="I22" s="274">
        <f>SUM(I16:I21)</f>
        <v>0</v>
      </c>
      <c r="J22" s="80"/>
      <c r="K22" s="275">
        <f>SUM(K16:K21)</f>
        <v>0</v>
      </c>
      <c r="L22" s="79"/>
      <c r="M22" s="274">
        <f>SUM(M16:M21)</f>
        <v>0</v>
      </c>
      <c r="N22" s="80"/>
      <c r="O22" s="275">
        <f>SUM(O16:O21)</f>
        <v>0</v>
      </c>
      <c r="P22" s="88"/>
      <c r="Q22" s="274">
        <f>SUM(Q16:Q21)</f>
        <v>0</v>
      </c>
      <c r="R22" s="80"/>
      <c r="S22" s="275">
        <f>SUM(S16:S21)</f>
        <v>0</v>
      </c>
      <c r="T22" s="79"/>
      <c r="U22" s="274">
        <f>SUM(U16:U21)</f>
        <v>0</v>
      </c>
      <c r="V22" s="80"/>
      <c r="W22" s="275">
        <f>SUM(W16:W21)</f>
        <v>0</v>
      </c>
      <c r="X22" s="79"/>
      <c r="Y22" s="274">
        <f>SUM(Y16:Y21)</f>
        <v>0</v>
      </c>
      <c r="Z22" s="80"/>
      <c r="AA22" s="275">
        <f>SUM(AA16:AA21)</f>
        <v>0</v>
      </c>
      <c r="AB22" s="79"/>
      <c r="AC22" s="274">
        <f>SUM(AC16:AC21)</f>
        <v>0</v>
      </c>
      <c r="AD22" s="80"/>
      <c r="AE22" s="275">
        <f>SUM(AE16:AE21)</f>
        <v>0</v>
      </c>
      <c r="AF22" s="88"/>
      <c r="AG22" s="274">
        <f>SUM(AG16:AG21)</f>
        <v>0</v>
      </c>
      <c r="AH22" s="80"/>
      <c r="AI22" s="275">
        <f>SUM(AI16:AI21)</f>
        <v>0</v>
      </c>
      <c r="AJ22" s="79"/>
      <c r="AK22" s="274">
        <f>SUM(AK16:AK21)</f>
        <v>0</v>
      </c>
      <c r="AL22" s="80"/>
      <c r="AM22" s="275">
        <f>SUM(AM16:AM21)</f>
        <v>0</v>
      </c>
      <c r="AN22" s="290">
        <f t="shared" si="0"/>
        <v>0</v>
      </c>
      <c r="AO22" s="21">
        <v>13</v>
      </c>
      <c r="AP22" s="259">
        <f>SUM(I22,K22,M22,O22,Q22,S22,U22,W22,Y22,AA22,AC22,AE22,AG22,AI22,AK22,AM22)</f>
        <v>0</v>
      </c>
      <c r="AR22" s="309"/>
      <c r="AS22" s="304" t="s">
        <v>294</v>
      </c>
    </row>
    <row r="23" spans="1:52" ht="17.25" customHeight="1" thickBot="1" x14ac:dyDescent="0.2">
      <c r="A23" s="379" t="s">
        <v>239</v>
      </c>
      <c r="B23" s="380"/>
      <c r="C23" s="380"/>
      <c r="D23" s="380"/>
      <c r="E23" s="380"/>
      <c r="F23" s="380"/>
      <c r="G23" s="380"/>
      <c r="H23" s="296">
        <f t="shared" ref="H23" si="1">H15+H22</f>
        <v>0</v>
      </c>
      <c r="I23" s="291">
        <f>I15+I22</f>
        <v>0</v>
      </c>
      <c r="J23" s="295">
        <f t="shared" ref="J23:AM23" si="2">J15+J22</f>
        <v>0</v>
      </c>
      <c r="K23" s="291">
        <f t="shared" si="2"/>
        <v>0</v>
      </c>
      <c r="L23" s="296">
        <f t="shared" si="2"/>
        <v>0</v>
      </c>
      <c r="M23" s="291">
        <f t="shared" si="2"/>
        <v>0</v>
      </c>
      <c r="N23" s="295">
        <f t="shared" si="2"/>
        <v>0</v>
      </c>
      <c r="O23" s="291">
        <f t="shared" si="2"/>
        <v>0</v>
      </c>
      <c r="P23" s="296">
        <f t="shared" si="2"/>
        <v>0</v>
      </c>
      <c r="Q23" s="291">
        <f t="shared" si="2"/>
        <v>0</v>
      </c>
      <c r="R23" s="295">
        <f t="shared" si="2"/>
        <v>0</v>
      </c>
      <c r="S23" s="291">
        <f t="shared" si="2"/>
        <v>0</v>
      </c>
      <c r="T23" s="296">
        <f t="shared" si="2"/>
        <v>0</v>
      </c>
      <c r="U23" s="291">
        <f t="shared" si="2"/>
        <v>0</v>
      </c>
      <c r="V23" s="295">
        <f t="shared" si="2"/>
        <v>0</v>
      </c>
      <c r="W23" s="291">
        <f t="shared" si="2"/>
        <v>0</v>
      </c>
      <c r="X23" s="296">
        <f t="shared" si="2"/>
        <v>0</v>
      </c>
      <c r="Y23" s="291">
        <f t="shared" si="2"/>
        <v>0</v>
      </c>
      <c r="Z23" s="295">
        <f t="shared" si="2"/>
        <v>0</v>
      </c>
      <c r="AA23" s="291">
        <f t="shared" si="2"/>
        <v>0</v>
      </c>
      <c r="AB23" s="296">
        <f t="shared" si="2"/>
        <v>0</v>
      </c>
      <c r="AC23" s="291">
        <f t="shared" si="2"/>
        <v>0</v>
      </c>
      <c r="AD23" s="295">
        <f t="shared" si="2"/>
        <v>0</v>
      </c>
      <c r="AE23" s="291">
        <f t="shared" si="2"/>
        <v>0</v>
      </c>
      <c r="AF23" s="296">
        <f t="shared" si="2"/>
        <v>0</v>
      </c>
      <c r="AG23" s="291">
        <f t="shared" si="2"/>
        <v>0</v>
      </c>
      <c r="AH23" s="295">
        <f t="shared" si="2"/>
        <v>0</v>
      </c>
      <c r="AI23" s="291">
        <f t="shared" si="2"/>
        <v>0</v>
      </c>
      <c r="AJ23" s="296">
        <f t="shared" si="2"/>
        <v>0</v>
      </c>
      <c r="AK23" s="291">
        <f t="shared" si="2"/>
        <v>0</v>
      </c>
      <c r="AL23" s="295">
        <f t="shared" si="2"/>
        <v>0</v>
      </c>
      <c r="AM23" s="291">
        <f t="shared" si="2"/>
        <v>0</v>
      </c>
      <c r="AN23" s="290">
        <f t="shared" si="0"/>
        <v>0</v>
      </c>
      <c r="AO23" s="21">
        <v>31</v>
      </c>
      <c r="AP23" s="259">
        <f>SUM(I23,K23,M23,O23,Q23,S23,U23,W23,Y23,AA23,AC23,AE23,AG23,AI23,AK23,AM23)</f>
        <v>0</v>
      </c>
      <c r="AR23" s="297"/>
      <c r="AS23" s="304" t="s">
        <v>328</v>
      </c>
    </row>
    <row r="24" spans="1:52" s="17" customFormat="1" ht="17.25" customHeight="1" x14ac:dyDescent="0.15">
      <c r="A24" s="255" t="s">
        <v>238</v>
      </c>
      <c r="B24" s="381" t="s">
        <v>182</v>
      </c>
      <c r="C24" s="381"/>
      <c r="D24" s="381"/>
      <c r="E24" s="381"/>
      <c r="F24" s="381"/>
      <c r="G24" s="381"/>
      <c r="H24" s="381"/>
      <c r="I24" s="381"/>
      <c r="J24" s="381"/>
      <c r="K24" s="38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143"/>
      <c r="AO24" s="5"/>
      <c r="AP24" s="5"/>
      <c r="AR24" s="315"/>
      <c r="AS24" s="321" t="s">
        <v>329</v>
      </c>
      <c r="AW24" s="123"/>
      <c r="AY24" s="134"/>
      <c r="AZ24" s="134"/>
    </row>
    <row r="25" spans="1:52" s="17" customFormat="1" ht="17.25" customHeight="1" thickBot="1" x14ac:dyDescent="0.2">
      <c r="A25" s="255"/>
      <c r="B25" s="255"/>
      <c r="C25" s="5"/>
      <c r="D25" s="5"/>
      <c r="E25" s="18"/>
      <c r="F25" s="5"/>
      <c r="G25" s="19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390"/>
      <c r="AO25" s="391"/>
      <c r="AP25" s="253"/>
      <c r="AR25" s="315"/>
      <c r="AS25" s="304" t="s">
        <v>313</v>
      </c>
      <c r="AW25" s="123"/>
      <c r="AY25" s="134"/>
      <c r="AZ25" s="134"/>
    </row>
    <row r="26" spans="1:52" ht="17.25" customHeight="1" thickBot="1" x14ac:dyDescent="0.2">
      <c r="A26" s="334" t="s">
        <v>247</v>
      </c>
      <c r="B26" s="335"/>
      <c r="C26" s="335"/>
      <c r="D26" s="335"/>
      <c r="E26" s="335"/>
      <c r="F26" s="335"/>
      <c r="G26" s="335"/>
      <c r="H26" s="330"/>
      <c r="I26" s="331"/>
      <c r="J26" s="332"/>
      <c r="K26" s="333"/>
      <c r="L26" s="330"/>
      <c r="M26" s="331"/>
      <c r="N26" s="332"/>
      <c r="O26" s="333"/>
      <c r="P26" s="330"/>
      <c r="Q26" s="331"/>
      <c r="R26" s="332"/>
      <c r="S26" s="333"/>
      <c r="T26" s="330"/>
      <c r="U26" s="331"/>
      <c r="V26" s="332"/>
      <c r="W26" s="333"/>
      <c r="X26" s="330"/>
      <c r="Y26" s="331"/>
      <c r="Z26" s="332"/>
      <c r="AA26" s="333"/>
      <c r="AB26" s="330"/>
      <c r="AC26" s="331"/>
      <c r="AD26" s="332"/>
      <c r="AE26" s="333"/>
      <c r="AF26" s="330"/>
      <c r="AG26" s="331"/>
      <c r="AH26" s="332"/>
      <c r="AI26" s="333"/>
      <c r="AJ26" s="330"/>
      <c r="AK26" s="331"/>
      <c r="AL26" s="332"/>
      <c r="AM26" s="333"/>
      <c r="AN26" s="276">
        <f>SUM(H26:AM26)</f>
        <v>0</v>
      </c>
      <c r="AO26" s="9"/>
      <c r="AP26" s="9"/>
      <c r="AR26" s="309"/>
      <c r="AS26" s="304" t="s">
        <v>314</v>
      </c>
    </row>
    <row r="27" spans="1:52" ht="17.25" customHeight="1" thickBot="1" x14ac:dyDescent="0.2">
      <c r="A27" s="334" t="s">
        <v>248</v>
      </c>
      <c r="B27" s="335"/>
      <c r="C27" s="335"/>
      <c r="D27" s="335"/>
      <c r="E27" s="335"/>
      <c r="F27" s="335"/>
      <c r="G27" s="335"/>
      <c r="H27" s="330"/>
      <c r="I27" s="331"/>
      <c r="J27" s="332"/>
      <c r="K27" s="333"/>
      <c r="L27" s="330"/>
      <c r="M27" s="331"/>
      <c r="N27" s="332"/>
      <c r="O27" s="333"/>
      <c r="P27" s="330"/>
      <c r="Q27" s="331"/>
      <c r="R27" s="332"/>
      <c r="S27" s="333"/>
      <c r="T27" s="330"/>
      <c r="U27" s="331"/>
      <c r="V27" s="332"/>
      <c r="W27" s="333"/>
      <c r="X27" s="330"/>
      <c r="Y27" s="331"/>
      <c r="Z27" s="332"/>
      <c r="AA27" s="333"/>
      <c r="AB27" s="330"/>
      <c r="AC27" s="331"/>
      <c r="AD27" s="332"/>
      <c r="AE27" s="333"/>
      <c r="AF27" s="330"/>
      <c r="AG27" s="331"/>
      <c r="AH27" s="332"/>
      <c r="AI27" s="333"/>
      <c r="AJ27" s="330"/>
      <c r="AK27" s="331"/>
      <c r="AL27" s="332"/>
      <c r="AM27" s="333"/>
      <c r="AN27" s="276">
        <f>SUM(H27:AM27)</f>
        <v>0</v>
      </c>
      <c r="AO27" s="9"/>
      <c r="AP27" s="9"/>
      <c r="AR27" s="315"/>
      <c r="AS27" s="304" t="s">
        <v>315</v>
      </c>
    </row>
    <row r="28" spans="1:52" ht="17.25" customHeight="1" thickBot="1" x14ac:dyDescent="0.2">
      <c r="A28" s="334" t="s">
        <v>252</v>
      </c>
      <c r="B28" s="335"/>
      <c r="C28" s="335"/>
      <c r="D28" s="335"/>
      <c r="E28" s="335"/>
      <c r="F28" s="335"/>
      <c r="G28" s="335"/>
      <c r="H28" s="330"/>
      <c r="I28" s="331"/>
      <c r="J28" s="332"/>
      <c r="K28" s="333"/>
      <c r="L28" s="330"/>
      <c r="M28" s="331"/>
      <c r="N28" s="332"/>
      <c r="O28" s="333"/>
      <c r="P28" s="330"/>
      <c r="Q28" s="331"/>
      <c r="R28" s="332"/>
      <c r="S28" s="333"/>
      <c r="T28" s="330"/>
      <c r="U28" s="331"/>
      <c r="V28" s="332"/>
      <c r="W28" s="333"/>
      <c r="X28" s="330"/>
      <c r="Y28" s="331"/>
      <c r="Z28" s="332"/>
      <c r="AA28" s="333"/>
      <c r="AB28" s="330"/>
      <c r="AC28" s="331"/>
      <c r="AD28" s="332"/>
      <c r="AE28" s="333"/>
      <c r="AF28" s="330"/>
      <c r="AG28" s="331"/>
      <c r="AH28" s="332"/>
      <c r="AI28" s="333"/>
      <c r="AJ28" s="330"/>
      <c r="AK28" s="331"/>
      <c r="AL28" s="332"/>
      <c r="AM28" s="333"/>
      <c r="AN28" s="276">
        <f>SUM(H28:AM28)</f>
        <v>0</v>
      </c>
      <c r="AR28" s="297"/>
      <c r="AS28" s="319" t="s">
        <v>316</v>
      </c>
    </row>
    <row r="29" spans="1:52" ht="17.25" customHeight="1" x14ac:dyDescent="0.15">
      <c r="AR29" s="297"/>
      <c r="AS29" s="320" t="s">
        <v>317</v>
      </c>
    </row>
    <row r="30" spans="1:52" ht="17.25" customHeight="1" x14ac:dyDescent="0.15">
      <c r="AR30" s="297"/>
      <c r="AS30" s="304" t="s">
        <v>318</v>
      </c>
    </row>
    <row r="31" spans="1:52" ht="17.25" customHeight="1" x14ac:dyDescent="0.15">
      <c r="AR31" s="297"/>
      <c r="AS31" s="319" t="s">
        <v>319</v>
      </c>
    </row>
    <row r="32" spans="1:52" ht="17.25" customHeight="1" x14ac:dyDescent="0.15">
      <c r="AR32" s="297"/>
      <c r="AS32" s="319" t="s">
        <v>320</v>
      </c>
    </row>
    <row r="33" spans="40:45" ht="17.25" customHeight="1" x14ac:dyDescent="0.15">
      <c r="AR33" s="297"/>
      <c r="AS33" s="320" t="s">
        <v>321</v>
      </c>
    </row>
    <row r="34" spans="40:45" ht="17.25" customHeight="1" x14ac:dyDescent="0.15">
      <c r="AR34" s="297"/>
    </row>
    <row r="35" spans="40:45" ht="17.25" customHeight="1" x14ac:dyDescent="0.15">
      <c r="AR35" s="304"/>
      <c r="AS35" s="304" t="s">
        <v>255</v>
      </c>
    </row>
    <row r="36" spans="40:45" ht="17.25" customHeight="1" x14ac:dyDescent="0.15">
      <c r="AR36" s="312"/>
      <c r="AS36" s="304" t="s">
        <v>295</v>
      </c>
    </row>
    <row r="37" spans="40:45" ht="17.25" customHeight="1" x14ac:dyDescent="0.15">
      <c r="AR37" s="297"/>
      <c r="AS37" s="304" t="s">
        <v>322</v>
      </c>
    </row>
    <row r="38" spans="40:45" ht="17.25" customHeight="1" x14ac:dyDescent="0.15">
      <c r="AR38" s="304"/>
    </row>
    <row r="39" spans="40:45" ht="17.25" customHeight="1" x14ac:dyDescent="0.15">
      <c r="AR39" s="316"/>
    </row>
    <row r="40" spans="40:45" ht="17.25" customHeight="1" x14ac:dyDescent="0.15">
      <c r="AN40" s="164"/>
      <c r="AR40" s="289"/>
    </row>
    <row r="41" spans="40:45" x14ac:dyDescent="0.15">
      <c r="AS41" s="304"/>
    </row>
    <row r="42" spans="40:45" x14ac:dyDescent="0.15">
      <c r="AS42" s="312"/>
    </row>
  </sheetData>
  <sheetProtection password="CC61" sheet="1" objects="1" scenarios="1" selectLockedCells="1"/>
  <mergeCells count="93">
    <mergeCell ref="AN25:AO25"/>
    <mergeCell ref="A26:G26"/>
    <mergeCell ref="H26:I26"/>
    <mergeCell ref="J26:K26"/>
    <mergeCell ref="L26:M26"/>
    <mergeCell ref="N26:O26"/>
    <mergeCell ref="P26:Q26"/>
    <mergeCell ref="R26:S26"/>
    <mergeCell ref="AF26:AG26"/>
    <mergeCell ref="AH26:AI26"/>
    <mergeCell ref="AJ26:AK26"/>
    <mergeCell ref="AL26:AM26"/>
    <mergeCell ref="T26:U26"/>
    <mergeCell ref="V26:W26"/>
    <mergeCell ref="X26:Y26"/>
    <mergeCell ref="Z26:AA26"/>
    <mergeCell ref="R27:S27"/>
    <mergeCell ref="T27:U27"/>
    <mergeCell ref="V27:W27"/>
    <mergeCell ref="X27:Y27"/>
    <mergeCell ref="Z27:AA27"/>
    <mergeCell ref="AD27:AE27"/>
    <mergeCell ref="A23:G23"/>
    <mergeCell ref="B24:K24"/>
    <mergeCell ref="A16:A22"/>
    <mergeCell ref="B16:D19"/>
    <mergeCell ref="E17:E19"/>
    <mergeCell ref="B20:D21"/>
    <mergeCell ref="AB27:AC27"/>
    <mergeCell ref="AB26:AC26"/>
    <mergeCell ref="AD26:AE26"/>
    <mergeCell ref="A27:G27"/>
    <mergeCell ref="H27:I27"/>
    <mergeCell ref="J27:K27"/>
    <mergeCell ref="L27:M27"/>
    <mergeCell ref="N27:O27"/>
    <mergeCell ref="P27:Q27"/>
    <mergeCell ref="AO20:AO21"/>
    <mergeCell ref="A7:A15"/>
    <mergeCell ref="B7:D12"/>
    <mergeCell ref="E10:E11"/>
    <mergeCell ref="B13:D14"/>
    <mergeCell ref="Z5:AA5"/>
    <mergeCell ref="AB4:AE4"/>
    <mergeCell ref="AF4:AI4"/>
    <mergeCell ref="AJ4:AM4"/>
    <mergeCell ref="AJ5:AK5"/>
    <mergeCell ref="AB5:AC5"/>
    <mergeCell ref="AD5:AE5"/>
    <mergeCell ref="AF5:AG5"/>
    <mergeCell ref="AH5:AI5"/>
    <mergeCell ref="A2:AP2"/>
    <mergeCell ref="A3:G6"/>
    <mergeCell ref="H3:AM3"/>
    <mergeCell ref="AN3:AN6"/>
    <mergeCell ref="AO3:AO6"/>
    <mergeCell ref="AP3:AP6"/>
    <mergeCell ref="H5:I5"/>
    <mergeCell ref="J5:K5"/>
    <mergeCell ref="L5:M5"/>
    <mergeCell ref="N5:O5"/>
    <mergeCell ref="AL5:AM5"/>
    <mergeCell ref="P5:Q5"/>
    <mergeCell ref="R5:S5"/>
    <mergeCell ref="T5:U5"/>
    <mergeCell ref="V5:W5"/>
    <mergeCell ref="X5:Y5"/>
    <mergeCell ref="H4:K4"/>
    <mergeCell ref="L4:O4"/>
    <mergeCell ref="P4:S4"/>
    <mergeCell ref="T4:W4"/>
    <mergeCell ref="X4:AA4"/>
    <mergeCell ref="A28:G28"/>
    <mergeCell ref="H28:I28"/>
    <mergeCell ref="J28:K28"/>
    <mergeCell ref="L28:M28"/>
    <mergeCell ref="N28:O28"/>
    <mergeCell ref="Z28:AA28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AJ28:AK28"/>
    <mergeCell ref="AL28:AM28"/>
    <mergeCell ref="AF27:AG27"/>
    <mergeCell ref="AH27:AI27"/>
    <mergeCell ref="AJ27:AK27"/>
    <mergeCell ref="AL27:AM27"/>
  </mergeCells>
  <phoneticPr fontId="5"/>
  <pageMargins left="0.43307086614173229" right="0.47244094488188981" top="0.35433070866141736" bottom="0.35433070866141736" header="0" footer="0"/>
  <pageSetup paperSize="9" scale="53" fitToWidth="2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2289" r:id="rId4" name="CommandButton1">
          <controlPr defaultSize="0" autoLine="0" altText="" r:id="rId5">
            <anchor moveWithCells="1">
              <from>
                <xdr:col>7</xdr:col>
                <xdr:colOff>9525</xdr:colOff>
                <xdr:row>1</xdr:row>
                <xdr:rowOff>295275</xdr:rowOff>
              </from>
              <to>
                <xdr:col>11</xdr:col>
                <xdr:colOff>0</xdr:colOff>
                <xdr:row>3</xdr:row>
                <xdr:rowOff>9525</xdr:rowOff>
              </to>
            </anchor>
          </controlPr>
        </control>
      </mc:Choice>
      <mc:Fallback>
        <control shapeId="12289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Z101"/>
  <sheetViews>
    <sheetView view="pageBreakPreview" topLeftCell="A66" zoomScaleNormal="100" zoomScaleSheetLayoutView="100" workbookViewId="0">
      <selection activeCell="H87" sqref="H87"/>
    </sheetView>
  </sheetViews>
  <sheetFormatPr defaultRowHeight="13.5" x14ac:dyDescent="0.15"/>
  <cols>
    <col min="1" max="3" width="3.125" style="3" customWidth="1"/>
    <col min="4" max="4" width="3" style="3" customWidth="1"/>
    <col min="5" max="5" width="2.75" style="3" customWidth="1"/>
    <col min="6" max="6" width="29" style="3" customWidth="1"/>
    <col min="7" max="7" width="3.75" style="3" customWidth="1"/>
    <col min="8" max="23" width="3.375" style="3" customWidth="1"/>
    <col min="24" max="39" width="3.375" style="3" hidden="1" customWidth="1"/>
    <col min="40" max="42" width="7.5" style="3" customWidth="1"/>
    <col min="43" max="43" width="1.5" style="9" customWidth="1"/>
    <col min="44" max="44" width="2.125" style="282" hidden="1" customWidth="1"/>
    <col min="45" max="45" width="52.25" style="285" customWidth="1"/>
    <col min="46" max="47" width="2.875" style="3" hidden="1" customWidth="1"/>
    <col min="48" max="48" width="15" style="122" hidden="1" customWidth="1"/>
    <col min="49" max="49" width="47.125" style="9" hidden="1" customWidth="1"/>
    <col min="50" max="50" width="27.75" style="132" hidden="1" customWidth="1"/>
    <col min="51" max="51" width="28.75" style="132" hidden="1" customWidth="1"/>
    <col min="52" max="53" width="0" style="9" hidden="1" customWidth="1"/>
    <col min="54" max="16384" width="9" style="9"/>
  </cols>
  <sheetData>
    <row r="1" spans="1:52" ht="14.25" x14ac:dyDescent="0.15">
      <c r="A1" s="8"/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R1" s="300"/>
      <c r="AS1" s="300"/>
      <c r="AT1" s="8"/>
      <c r="AU1" s="8"/>
      <c r="AV1" s="122" t="s">
        <v>79</v>
      </c>
    </row>
    <row r="2" spans="1:52" ht="24" customHeight="1" thickBot="1" x14ac:dyDescent="0.2">
      <c r="A2" s="410" t="s">
        <v>85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R2" s="301"/>
      <c r="AS2" s="301" t="s">
        <v>240</v>
      </c>
      <c r="AT2" s="9"/>
      <c r="AU2" s="9"/>
      <c r="AV2" s="122" t="s">
        <v>80</v>
      </c>
    </row>
    <row r="3" spans="1:52" ht="17.25" customHeight="1" x14ac:dyDescent="0.15">
      <c r="A3" s="416" t="s">
        <v>0</v>
      </c>
      <c r="B3" s="417"/>
      <c r="C3" s="418"/>
      <c r="D3" s="10" t="s">
        <v>1</v>
      </c>
      <c r="E3" s="6" t="s">
        <v>2</v>
      </c>
      <c r="F3" s="6" t="s">
        <v>3</v>
      </c>
      <c r="G3" s="6" t="s">
        <v>4</v>
      </c>
      <c r="H3" s="413" t="s">
        <v>86</v>
      </c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5"/>
      <c r="AN3" s="352" t="s">
        <v>52</v>
      </c>
      <c r="AO3" s="355" t="s">
        <v>84</v>
      </c>
      <c r="AP3" s="358" t="s">
        <v>61</v>
      </c>
      <c r="AR3" s="302"/>
      <c r="AS3" s="302" t="s">
        <v>253</v>
      </c>
      <c r="AT3" s="23"/>
      <c r="AU3" s="23"/>
      <c r="AV3" s="122" t="s">
        <v>87</v>
      </c>
      <c r="AW3" s="22"/>
      <c r="AX3" s="22"/>
      <c r="AY3" s="22"/>
      <c r="AZ3" s="22"/>
    </row>
    <row r="4" spans="1:52" ht="17.25" customHeight="1" thickBot="1" x14ac:dyDescent="0.2">
      <c r="A4" s="419"/>
      <c r="B4" s="420"/>
      <c r="C4" s="421"/>
      <c r="D4" s="11" t="s">
        <v>6</v>
      </c>
      <c r="E4" s="7" t="s">
        <v>5</v>
      </c>
      <c r="F4" s="7" t="s">
        <v>7</v>
      </c>
      <c r="G4" s="7" t="s">
        <v>5</v>
      </c>
      <c r="H4" s="411" t="s">
        <v>98</v>
      </c>
      <c r="I4" s="411"/>
      <c r="J4" s="411"/>
      <c r="K4" s="411"/>
      <c r="L4" s="411" t="s">
        <v>99</v>
      </c>
      <c r="M4" s="411"/>
      <c r="N4" s="411"/>
      <c r="O4" s="411"/>
      <c r="P4" s="411" t="s">
        <v>99</v>
      </c>
      <c r="Q4" s="411"/>
      <c r="R4" s="411"/>
      <c r="S4" s="411"/>
      <c r="T4" s="411" t="s">
        <v>99</v>
      </c>
      <c r="U4" s="411"/>
      <c r="V4" s="411"/>
      <c r="W4" s="412"/>
      <c r="X4" s="411" t="s">
        <v>98</v>
      </c>
      <c r="Y4" s="411"/>
      <c r="Z4" s="411"/>
      <c r="AA4" s="411"/>
      <c r="AB4" s="411" t="s">
        <v>99</v>
      </c>
      <c r="AC4" s="411"/>
      <c r="AD4" s="411"/>
      <c r="AE4" s="411"/>
      <c r="AF4" s="411" t="s">
        <v>99</v>
      </c>
      <c r="AG4" s="411"/>
      <c r="AH4" s="411"/>
      <c r="AI4" s="411"/>
      <c r="AJ4" s="411" t="s">
        <v>99</v>
      </c>
      <c r="AK4" s="411"/>
      <c r="AL4" s="411"/>
      <c r="AM4" s="412"/>
      <c r="AN4" s="353"/>
      <c r="AO4" s="356"/>
      <c r="AP4" s="359"/>
      <c r="AR4" s="302"/>
      <c r="AS4" s="302" t="s">
        <v>258</v>
      </c>
      <c r="AT4" s="23"/>
      <c r="AU4" s="23"/>
      <c r="AV4" s="122" t="s">
        <v>88</v>
      </c>
      <c r="AW4" s="22"/>
      <c r="AX4" s="22"/>
      <c r="AY4" s="133"/>
      <c r="AZ4" s="22"/>
    </row>
    <row r="5" spans="1:52" ht="17.25" customHeight="1" x14ac:dyDescent="0.15">
      <c r="A5" s="419"/>
      <c r="B5" s="420"/>
      <c r="C5" s="421"/>
      <c r="D5" s="11" t="s">
        <v>9</v>
      </c>
      <c r="E5" s="7"/>
      <c r="F5" s="7" t="s">
        <v>8</v>
      </c>
      <c r="G5" s="7"/>
      <c r="H5" s="361" t="s">
        <v>64</v>
      </c>
      <c r="I5" s="362"/>
      <c r="J5" s="362" t="s">
        <v>65</v>
      </c>
      <c r="K5" s="363"/>
      <c r="L5" s="361" t="s">
        <v>66</v>
      </c>
      <c r="M5" s="362"/>
      <c r="N5" s="362" t="s">
        <v>67</v>
      </c>
      <c r="O5" s="363"/>
      <c r="P5" s="361" t="s">
        <v>68</v>
      </c>
      <c r="Q5" s="362"/>
      <c r="R5" s="362" t="s">
        <v>69</v>
      </c>
      <c r="S5" s="363"/>
      <c r="T5" s="361" t="s">
        <v>70</v>
      </c>
      <c r="U5" s="362"/>
      <c r="V5" s="362" t="s">
        <v>71</v>
      </c>
      <c r="W5" s="363"/>
      <c r="X5" s="361" t="s">
        <v>100</v>
      </c>
      <c r="Y5" s="362"/>
      <c r="Z5" s="362" t="s">
        <v>101</v>
      </c>
      <c r="AA5" s="363"/>
      <c r="AB5" s="361" t="s">
        <v>102</v>
      </c>
      <c r="AC5" s="362"/>
      <c r="AD5" s="362" t="s">
        <v>103</v>
      </c>
      <c r="AE5" s="363"/>
      <c r="AF5" s="361" t="s">
        <v>104</v>
      </c>
      <c r="AG5" s="362"/>
      <c r="AH5" s="362" t="s">
        <v>105</v>
      </c>
      <c r="AI5" s="363"/>
      <c r="AJ5" s="361" t="s">
        <v>106</v>
      </c>
      <c r="AK5" s="362"/>
      <c r="AL5" s="362" t="s">
        <v>107</v>
      </c>
      <c r="AM5" s="363"/>
      <c r="AN5" s="353"/>
      <c r="AO5" s="356"/>
      <c r="AP5" s="359"/>
      <c r="AR5" s="303"/>
      <c r="AS5" s="303" t="s">
        <v>259</v>
      </c>
      <c r="AT5" s="22"/>
      <c r="AU5" s="22"/>
      <c r="AV5" s="122" t="s">
        <v>89</v>
      </c>
      <c r="AW5" s="22"/>
      <c r="AX5" s="22"/>
      <c r="AY5" s="22"/>
      <c r="AZ5" s="22"/>
    </row>
    <row r="6" spans="1:52" ht="17.25" customHeight="1" thickBot="1" x14ac:dyDescent="0.2">
      <c r="A6" s="422"/>
      <c r="B6" s="423"/>
      <c r="C6" s="424"/>
      <c r="D6" s="12" t="s">
        <v>12</v>
      </c>
      <c r="E6" s="2" t="s">
        <v>13</v>
      </c>
      <c r="F6" s="2" t="s">
        <v>10</v>
      </c>
      <c r="G6" s="2" t="s">
        <v>11</v>
      </c>
      <c r="H6" s="248" t="s">
        <v>72</v>
      </c>
      <c r="I6" s="249" t="s">
        <v>227</v>
      </c>
      <c r="J6" s="250" t="s">
        <v>72</v>
      </c>
      <c r="K6" s="251" t="s">
        <v>227</v>
      </c>
      <c r="L6" s="248" t="s">
        <v>72</v>
      </c>
      <c r="M6" s="249" t="s">
        <v>227</v>
      </c>
      <c r="N6" s="250" t="s">
        <v>72</v>
      </c>
      <c r="O6" s="251" t="s">
        <v>227</v>
      </c>
      <c r="P6" s="248" t="s">
        <v>72</v>
      </c>
      <c r="Q6" s="249" t="s">
        <v>227</v>
      </c>
      <c r="R6" s="250" t="s">
        <v>72</v>
      </c>
      <c r="S6" s="251" t="s">
        <v>227</v>
      </c>
      <c r="T6" s="248" t="s">
        <v>72</v>
      </c>
      <c r="U6" s="249" t="s">
        <v>227</v>
      </c>
      <c r="V6" s="250" t="s">
        <v>72</v>
      </c>
      <c r="W6" s="251" t="s">
        <v>227</v>
      </c>
      <c r="X6" s="248" t="s">
        <v>72</v>
      </c>
      <c r="Y6" s="249" t="s">
        <v>227</v>
      </c>
      <c r="Z6" s="250" t="s">
        <v>72</v>
      </c>
      <c r="AA6" s="251" t="s">
        <v>227</v>
      </c>
      <c r="AB6" s="248" t="s">
        <v>72</v>
      </c>
      <c r="AC6" s="249" t="s">
        <v>227</v>
      </c>
      <c r="AD6" s="250" t="s">
        <v>72</v>
      </c>
      <c r="AE6" s="251" t="s">
        <v>227</v>
      </c>
      <c r="AF6" s="248" t="s">
        <v>72</v>
      </c>
      <c r="AG6" s="249" t="s">
        <v>227</v>
      </c>
      <c r="AH6" s="250" t="s">
        <v>72</v>
      </c>
      <c r="AI6" s="251" t="s">
        <v>227</v>
      </c>
      <c r="AJ6" s="248" t="s">
        <v>72</v>
      </c>
      <c r="AK6" s="249" t="s">
        <v>227</v>
      </c>
      <c r="AL6" s="250" t="s">
        <v>72</v>
      </c>
      <c r="AM6" s="251" t="s">
        <v>227</v>
      </c>
      <c r="AN6" s="354"/>
      <c r="AO6" s="357"/>
      <c r="AP6" s="360"/>
      <c r="AR6" s="303"/>
      <c r="AS6" s="303" t="s">
        <v>260</v>
      </c>
      <c r="AT6" s="22"/>
      <c r="AU6" s="22"/>
      <c r="AV6" s="122" t="s">
        <v>90</v>
      </c>
      <c r="AW6" s="22"/>
      <c r="AX6" s="22"/>
      <c r="AY6" s="22"/>
      <c r="AZ6" s="22"/>
    </row>
    <row r="7" spans="1:52" ht="17.25" customHeight="1" thickBot="1" x14ac:dyDescent="0.2">
      <c r="A7" s="425" t="s">
        <v>94</v>
      </c>
      <c r="B7" s="426" t="s">
        <v>14</v>
      </c>
      <c r="C7" s="427"/>
      <c r="D7" s="165" t="s">
        <v>15</v>
      </c>
      <c r="E7" s="166"/>
      <c r="F7" s="167" t="s">
        <v>139</v>
      </c>
      <c r="G7" s="166">
        <v>2</v>
      </c>
      <c r="H7" s="98"/>
      <c r="I7" s="83"/>
      <c r="J7" s="99"/>
      <c r="K7" s="85"/>
      <c r="L7" s="89"/>
      <c r="M7" s="71"/>
      <c r="N7" s="90"/>
      <c r="O7" s="72"/>
      <c r="P7" s="100"/>
      <c r="Q7" s="83"/>
      <c r="R7" s="99"/>
      <c r="S7" s="83"/>
      <c r="T7" s="98"/>
      <c r="U7" s="83"/>
      <c r="V7" s="99"/>
      <c r="W7" s="84"/>
      <c r="X7" s="98"/>
      <c r="Y7" s="83"/>
      <c r="Z7" s="99"/>
      <c r="AA7" s="85"/>
      <c r="AB7" s="89"/>
      <c r="AC7" s="71"/>
      <c r="AD7" s="90"/>
      <c r="AE7" s="72"/>
      <c r="AF7" s="100"/>
      <c r="AG7" s="83"/>
      <c r="AH7" s="99"/>
      <c r="AI7" s="83"/>
      <c r="AJ7" s="98"/>
      <c r="AK7" s="83"/>
      <c r="AL7" s="99"/>
      <c r="AM7" s="85"/>
      <c r="AN7" s="278"/>
      <c r="AO7" s="47"/>
      <c r="AP7" s="48"/>
      <c r="AR7" s="304"/>
      <c r="AS7" s="304"/>
      <c r="AT7" s="395" t="s">
        <v>14</v>
      </c>
      <c r="AU7" s="397" t="s">
        <v>14</v>
      </c>
      <c r="AV7" s="144">
        <v>259752611102</v>
      </c>
      <c r="AW7" s="129" t="str">
        <f t="shared" ref="AW7:AW13" si="0">F7</f>
        <v>微分積分学A I</v>
      </c>
      <c r="AX7" s="129"/>
      <c r="AY7" s="130"/>
      <c r="AZ7" s="22"/>
    </row>
    <row r="8" spans="1:52" ht="17.25" customHeight="1" thickBot="1" x14ac:dyDescent="0.2">
      <c r="A8" s="425"/>
      <c r="B8" s="428"/>
      <c r="C8" s="429"/>
      <c r="D8" s="168" t="s">
        <v>15</v>
      </c>
      <c r="E8" s="169"/>
      <c r="F8" s="170" t="s">
        <v>140</v>
      </c>
      <c r="G8" s="169">
        <v>2</v>
      </c>
      <c r="H8" s="92"/>
      <c r="I8" s="83"/>
      <c r="J8" s="93"/>
      <c r="K8" s="85"/>
      <c r="L8" s="108"/>
      <c r="M8" s="77"/>
      <c r="N8" s="109"/>
      <c r="O8" s="78"/>
      <c r="P8" s="110"/>
      <c r="Q8" s="83"/>
      <c r="R8" s="93"/>
      <c r="S8" s="83"/>
      <c r="T8" s="92"/>
      <c r="U8" s="83"/>
      <c r="V8" s="93"/>
      <c r="W8" s="84"/>
      <c r="X8" s="108"/>
      <c r="Y8" s="83"/>
      <c r="Z8" s="109"/>
      <c r="AA8" s="85"/>
      <c r="AB8" s="108"/>
      <c r="AC8" s="77"/>
      <c r="AD8" s="109"/>
      <c r="AE8" s="78"/>
      <c r="AF8" s="110"/>
      <c r="AG8" s="83"/>
      <c r="AH8" s="109"/>
      <c r="AI8" s="83"/>
      <c r="AJ8" s="108"/>
      <c r="AK8" s="83"/>
      <c r="AL8" s="109"/>
      <c r="AM8" s="85"/>
      <c r="AN8" s="279"/>
      <c r="AO8" s="49"/>
      <c r="AP8" s="50"/>
      <c r="AR8" s="304"/>
      <c r="AS8" s="304" t="s">
        <v>261</v>
      </c>
      <c r="AT8" s="396"/>
      <c r="AU8" s="398"/>
      <c r="AV8" s="126">
        <v>250092900001</v>
      </c>
      <c r="AW8" s="128" t="str">
        <f t="shared" si="0"/>
        <v>微分積分学A II</v>
      </c>
      <c r="AX8" s="137"/>
      <c r="AY8" s="138"/>
    </row>
    <row r="9" spans="1:52" ht="17.25" customHeight="1" thickBot="1" x14ac:dyDescent="0.2">
      <c r="A9" s="425"/>
      <c r="B9" s="428"/>
      <c r="C9" s="429"/>
      <c r="D9" s="168" t="s">
        <v>15</v>
      </c>
      <c r="E9" s="169"/>
      <c r="F9" s="170" t="s">
        <v>141</v>
      </c>
      <c r="G9" s="169">
        <v>2</v>
      </c>
      <c r="H9" s="92"/>
      <c r="I9" s="83"/>
      <c r="J9" s="93"/>
      <c r="K9" s="85"/>
      <c r="L9" s="108"/>
      <c r="M9" s="77"/>
      <c r="N9" s="109"/>
      <c r="O9" s="78"/>
      <c r="P9" s="110"/>
      <c r="Q9" s="83"/>
      <c r="R9" s="93"/>
      <c r="S9" s="83"/>
      <c r="T9" s="92"/>
      <c r="U9" s="83"/>
      <c r="V9" s="93"/>
      <c r="W9" s="84"/>
      <c r="X9" s="108"/>
      <c r="Y9" s="83"/>
      <c r="Z9" s="109"/>
      <c r="AA9" s="85"/>
      <c r="AB9" s="108"/>
      <c r="AC9" s="77"/>
      <c r="AD9" s="109"/>
      <c r="AE9" s="78"/>
      <c r="AF9" s="110"/>
      <c r="AG9" s="83"/>
      <c r="AH9" s="109"/>
      <c r="AI9" s="83"/>
      <c r="AJ9" s="108"/>
      <c r="AK9" s="83"/>
      <c r="AL9" s="109"/>
      <c r="AM9" s="85"/>
      <c r="AN9" s="279"/>
      <c r="AO9" s="49"/>
      <c r="AP9" s="50"/>
      <c r="AR9" s="304"/>
      <c r="AS9" s="304" t="s">
        <v>296</v>
      </c>
      <c r="AT9" s="396"/>
      <c r="AU9" s="398"/>
      <c r="AV9" s="126">
        <v>250152511101</v>
      </c>
      <c r="AW9" s="128" t="str">
        <f t="shared" si="0"/>
        <v>線形代数学I</v>
      </c>
      <c r="AX9" s="137"/>
      <c r="AY9" s="138"/>
    </row>
    <row r="10" spans="1:52" ht="17.25" customHeight="1" thickBot="1" x14ac:dyDescent="0.2">
      <c r="A10" s="425"/>
      <c r="B10" s="428"/>
      <c r="C10" s="429"/>
      <c r="D10" s="168" t="s">
        <v>15</v>
      </c>
      <c r="E10" s="169"/>
      <c r="F10" s="170" t="s">
        <v>142</v>
      </c>
      <c r="G10" s="169">
        <v>2</v>
      </c>
      <c r="H10" s="95"/>
      <c r="I10" s="81"/>
      <c r="J10" s="96"/>
      <c r="K10" s="82"/>
      <c r="L10" s="108"/>
      <c r="M10" s="77"/>
      <c r="N10" s="109"/>
      <c r="O10" s="78"/>
      <c r="P10" s="110"/>
      <c r="Q10" s="83"/>
      <c r="R10" s="93"/>
      <c r="S10" s="83"/>
      <c r="T10" s="92"/>
      <c r="U10" s="83"/>
      <c r="V10" s="93"/>
      <c r="W10" s="84"/>
      <c r="X10" s="114"/>
      <c r="Y10" s="81"/>
      <c r="Z10" s="111"/>
      <c r="AA10" s="82"/>
      <c r="AB10" s="108"/>
      <c r="AC10" s="77"/>
      <c r="AD10" s="109"/>
      <c r="AE10" s="78"/>
      <c r="AF10" s="110"/>
      <c r="AG10" s="83"/>
      <c r="AH10" s="109"/>
      <c r="AI10" s="83"/>
      <c r="AJ10" s="108"/>
      <c r="AK10" s="83"/>
      <c r="AL10" s="109"/>
      <c r="AM10" s="85"/>
      <c r="AN10" s="279"/>
      <c r="AO10" s="49"/>
      <c r="AP10" s="50"/>
      <c r="AR10" s="304"/>
      <c r="AS10" s="304" t="s">
        <v>262</v>
      </c>
      <c r="AT10" s="396"/>
      <c r="AU10" s="398"/>
      <c r="AV10" s="126">
        <v>250082600001</v>
      </c>
      <c r="AW10" s="128" t="str">
        <f t="shared" si="0"/>
        <v>線形代数学II</v>
      </c>
      <c r="AX10" s="137"/>
      <c r="AY10" s="138"/>
    </row>
    <row r="11" spans="1:52" ht="17.25" customHeight="1" thickBot="1" x14ac:dyDescent="0.2">
      <c r="A11" s="425"/>
      <c r="B11" s="428"/>
      <c r="C11" s="429"/>
      <c r="D11" s="171" t="s">
        <v>15</v>
      </c>
      <c r="E11" s="169"/>
      <c r="F11" s="170" t="s">
        <v>143</v>
      </c>
      <c r="G11" s="169">
        <v>2</v>
      </c>
      <c r="H11" s="108"/>
      <c r="I11" s="77"/>
      <c r="J11" s="109"/>
      <c r="K11" s="78"/>
      <c r="L11" s="108"/>
      <c r="M11" s="77"/>
      <c r="N11" s="109"/>
      <c r="O11" s="78"/>
      <c r="P11" s="110"/>
      <c r="Q11" s="83"/>
      <c r="R11" s="93"/>
      <c r="S11" s="83"/>
      <c r="T11" s="92"/>
      <c r="U11" s="83"/>
      <c r="V11" s="93"/>
      <c r="W11" s="84"/>
      <c r="X11" s="108"/>
      <c r="Y11" s="77"/>
      <c r="Z11" s="109"/>
      <c r="AA11" s="78"/>
      <c r="AB11" s="108"/>
      <c r="AC11" s="77"/>
      <c r="AD11" s="109"/>
      <c r="AE11" s="78"/>
      <c r="AF11" s="110"/>
      <c r="AG11" s="83"/>
      <c r="AH11" s="109"/>
      <c r="AI11" s="83"/>
      <c r="AJ11" s="108"/>
      <c r="AK11" s="83"/>
      <c r="AL11" s="109"/>
      <c r="AM11" s="85"/>
      <c r="AN11" s="279"/>
      <c r="AO11" s="49"/>
      <c r="AP11" s="50"/>
      <c r="AR11" s="304"/>
      <c r="AS11" s="304" t="s">
        <v>263</v>
      </c>
      <c r="AT11" s="396"/>
      <c r="AU11" s="398"/>
      <c r="AV11" s="126">
        <v>250092900002</v>
      </c>
      <c r="AW11" s="128" t="str">
        <f t="shared" si="0"/>
        <v>物理学基礎A I</v>
      </c>
      <c r="AX11" s="137"/>
      <c r="AY11" s="138"/>
    </row>
    <row r="12" spans="1:52" ht="17.25" customHeight="1" thickBot="1" x14ac:dyDescent="0.2">
      <c r="A12" s="425"/>
      <c r="B12" s="430"/>
      <c r="C12" s="431"/>
      <c r="D12" s="172" t="s">
        <v>15</v>
      </c>
      <c r="E12" s="173"/>
      <c r="F12" s="174" t="s">
        <v>144</v>
      </c>
      <c r="G12" s="173">
        <v>2</v>
      </c>
      <c r="H12" s="98"/>
      <c r="I12" s="83"/>
      <c r="J12" s="99"/>
      <c r="K12" s="85"/>
      <c r="L12" s="108"/>
      <c r="M12" s="77"/>
      <c r="N12" s="109"/>
      <c r="O12" s="78"/>
      <c r="P12" s="110"/>
      <c r="Q12" s="83"/>
      <c r="R12" s="93"/>
      <c r="S12" s="83"/>
      <c r="T12" s="92"/>
      <c r="U12" s="83"/>
      <c r="V12" s="93"/>
      <c r="W12" s="84"/>
      <c r="X12" s="98"/>
      <c r="Y12" s="83"/>
      <c r="Z12" s="99"/>
      <c r="AA12" s="85"/>
      <c r="AB12" s="108"/>
      <c r="AC12" s="77"/>
      <c r="AD12" s="109"/>
      <c r="AE12" s="78"/>
      <c r="AF12" s="110"/>
      <c r="AG12" s="83"/>
      <c r="AH12" s="109"/>
      <c r="AI12" s="83"/>
      <c r="AJ12" s="108"/>
      <c r="AK12" s="83"/>
      <c r="AL12" s="109"/>
      <c r="AM12" s="85"/>
      <c r="AN12" s="279"/>
      <c r="AO12" s="49"/>
      <c r="AP12" s="50"/>
      <c r="AR12" s="304"/>
      <c r="AS12" s="304" t="s">
        <v>264</v>
      </c>
      <c r="AT12" s="396"/>
      <c r="AU12" s="398"/>
      <c r="AV12" s="126">
        <v>259742611101</v>
      </c>
      <c r="AW12" s="128" t="str">
        <f t="shared" si="0"/>
        <v>物理学基礎A II</v>
      </c>
      <c r="AX12" s="137"/>
      <c r="AY12" s="138"/>
    </row>
    <row r="13" spans="1:52" ht="17.25" customHeight="1" thickBot="1" x14ac:dyDescent="0.2">
      <c r="A13" s="379" t="s">
        <v>53</v>
      </c>
      <c r="B13" s="380"/>
      <c r="C13" s="380"/>
      <c r="D13" s="380"/>
      <c r="E13" s="380"/>
      <c r="F13" s="380"/>
      <c r="G13" s="380"/>
      <c r="H13" s="79"/>
      <c r="I13" s="274">
        <f>SUM(I7:I12)</f>
        <v>0</v>
      </c>
      <c r="J13" s="80"/>
      <c r="K13" s="274">
        <f>SUM(K7:K12)</f>
        <v>0</v>
      </c>
      <c r="L13" s="79"/>
      <c r="M13" s="274">
        <f>SUM(M7:M12)</f>
        <v>0</v>
      </c>
      <c r="N13" s="80"/>
      <c r="O13" s="274">
        <f>SUM(O7:O12)</f>
        <v>0</v>
      </c>
      <c r="P13" s="79"/>
      <c r="Q13" s="274">
        <f>SUM(Q7:Q12)</f>
        <v>0</v>
      </c>
      <c r="R13" s="80"/>
      <c r="S13" s="274">
        <f>SUM(S7:S12)</f>
        <v>0</v>
      </c>
      <c r="T13" s="79"/>
      <c r="U13" s="274">
        <f>SUM(U7:U12)</f>
        <v>0</v>
      </c>
      <c r="V13" s="80"/>
      <c r="W13" s="274">
        <f>SUM(W7:W12)</f>
        <v>0</v>
      </c>
      <c r="X13" s="79"/>
      <c r="Y13" s="274">
        <f>SUM(Y7:Y12)</f>
        <v>0</v>
      </c>
      <c r="Z13" s="80"/>
      <c r="AA13" s="274">
        <f>SUM(AA7:AA12)</f>
        <v>0</v>
      </c>
      <c r="AB13" s="79"/>
      <c r="AC13" s="274">
        <f>SUM(AC7:AC12)</f>
        <v>0</v>
      </c>
      <c r="AD13" s="80"/>
      <c r="AE13" s="274">
        <f>SUM(AE7:AE12)</f>
        <v>0</v>
      </c>
      <c r="AF13" s="79"/>
      <c r="AG13" s="274">
        <f>SUM(AG7:AG12)</f>
        <v>0</v>
      </c>
      <c r="AH13" s="80"/>
      <c r="AI13" s="274">
        <f>SUM(AI7:AI12)</f>
        <v>0</v>
      </c>
      <c r="AJ13" s="79"/>
      <c r="AK13" s="274">
        <f>SUM(AK7:AK12)</f>
        <v>0</v>
      </c>
      <c r="AL13" s="80"/>
      <c r="AM13" s="277">
        <f>SUM(AM7:AM12)</f>
        <v>0</v>
      </c>
      <c r="AN13" s="121">
        <f>SUM(H13,J13,L13,N13,P13,R13,T13,V13,X13,Z13,AB13,AD13,AF13,AH13,AJ13,AL13)</f>
        <v>0</v>
      </c>
      <c r="AO13" s="21">
        <v>12</v>
      </c>
      <c r="AP13" s="259">
        <f>SUM(I13,K13,M13,O13,Q13,S13,U13,W13,Y13,AA13,AC13,AE13,AG13,AI13,AK13,AM13)</f>
        <v>0</v>
      </c>
      <c r="AR13" s="304"/>
      <c r="AS13" s="304" t="s">
        <v>265</v>
      </c>
      <c r="AT13" s="396"/>
      <c r="AU13" s="398"/>
      <c r="AV13" s="126">
        <v>250092900003</v>
      </c>
      <c r="AW13" s="128">
        <f t="shared" si="0"/>
        <v>0</v>
      </c>
      <c r="AX13" s="137"/>
      <c r="AY13" s="138"/>
    </row>
    <row r="14" spans="1:52" ht="17.25" customHeight="1" thickBot="1" x14ac:dyDescent="0.2">
      <c r="A14" s="156"/>
      <c r="B14" s="156"/>
      <c r="C14" s="156"/>
      <c r="D14" s="156"/>
      <c r="E14" s="156"/>
      <c r="F14" s="156"/>
      <c r="G14" s="156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8"/>
      <c r="AO14" s="186"/>
      <c r="AP14" s="186"/>
      <c r="AR14" s="304"/>
      <c r="AS14" s="304" t="s">
        <v>266</v>
      </c>
      <c r="AT14" s="396"/>
      <c r="AU14" s="398"/>
      <c r="AV14" s="126"/>
      <c r="AW14" s="128"/>
      <c r="AX14" s="137"/>
      <c r="AY14" s="138"/>
    </row>
    <row r="15" spans="1:52" ht="17.25" customHeight="1" thickBot="1" x14ac:dyDescent="0.2">
      <c r="A15" s="432" t="s">
        <v>136</v>
      </c>
      <c r="B15" s="435" t="s">
        <v>14</v>
      </c>
      <c r="C15" s="435"/>
      <c r="D15" s="178" t="s">
        <v>5</v>
      </c>
      <c r="E15" s="178" t="s">
        <v>15</v>
      </c>
      <c r="F15" s="206" t="s">
        <v>145</v>
      </c>
      <c r="G15" s="178">
        <v>1</v>
      </c>
      <c r="H15" s="98"/>
      <c r="I15" s="83"/>
      <c r="J15" s="99"/>
      <c r="K15" s="85"/>
      <c r="L15" s="98"/>
      <c r="M15" s="83"/>
      <c r="N15" s="99"/>
      <c r="O15" s="84"/>
      <c r="P15" s="98"/>
      <c r="Q15" s="83"/>
      <c r="R15" s="99"/>
      <c r="S15" s="84"/>
      <c r="T15" s="98"/>
      <c r="U15" s="83"/>
      <c r="V15" s="99"/>
      <c r="W15" s="84"/>
      <c r="X15" s="98"/>
      <c r="Y15" s="83"/>
      <c r="Z15" s="99"/>
      <c r="AA15" s="85"/>
      <c r="AB15" s="98"/>
      <c r="AC15" s="83"/>
      <c r="AD15" s="99"/>
      <c r="AE15" s="84"/>
      <c r="AF15" s="98"/>
      <c r="AG15" s="83"/>
      <c r="AH15" s="99"/>
      <c r="AI15" s="84"/>
      <c r="AJ15" s="98"/>
      <c r="AK15" s="83"/>
      <c r="AL15" s="99"/>
      <c r="AM15" s="85"/>
      <c r="AN15" s="278"/>
      <c r="AO15" s="47"/>
      <c r="AP15" s="48"/>
      <c r="AR15" s="304"/>
      <c r="AS15" s="304" t="s">
        <v>267</v>
      </c>
      <c r="AT15" s="396"/>
      <c r="AU15" s="398"/>
      <c r="AV15" s="126">
        <v>250092900004</v>
      </c>
      <c r="AW15" s="128" t="str">
        <f t="shared" ref="AW15:AW19" si="1">F15</f>
        <v>プログラミング序論演習I</v>
      </c>
      <c r="AX15" s="137"/>
      <c r="AY15" s="138"/>
    </row>
    <row r="16" spans="1:52" ht="17.25" customHeight="1" thickBot="1" x14ac:dyDescent="0.2">
      <c r="A16" s="433"/>
      <c r="B16" s="435"/>
      <c r="C16" s="435"/>
      <c r="D16" s="169" t="s">
        <v>15</v>
      </c>
      <c r="E16" s="169" t="s">
        <v>5</v>
      </c>
      <c r="F16" s="170" t="s">
        <v>146</v>
      </c>
      <c r="G16" s="169">
        <v>2</v>
      </c>
      <c r="H16" s="92"/>
      <c r="I16" s="83"/>
      <c r="J16" s="93"/>
      <c r="K16" s="85"/>
      <c r="L16" s="108"/>
      <c r="M16" s="77"/>
      <c r="N16" s="109"/>
      <c r="O16" s="78"/>
      <c r="P16" s="108"/>
      <c r="Q16" s="77"/>
      <c r="R16" s="109"/>
      <c r="S16" s="78"/>
      <c r="T16" s="92"/>
      <c r="U16" s="83"/>
      <c r="V16" s="93"/>
      <c r="W16" s="84"/>
      <c r="X16" s="108"/>
      <c r="Y16" s="83"/>
      <c r="Z16" s="109"/>
      <c r="AA16" s="85"/>
      <c r="AB16" s="108"/>
      <c r="AC16" s="77"/>
      <c r="AD16" s="109"/>
      <c r="AE16" s="78"/>
      <c r="AF16" s="108"/>
      <c r="AG16" s="77"/>
      <c r="AH16" s="109"/>
      <c r="AI16" s="78"/>
      <c r="AJ16" s="108"/>
      <c r="AK16" s="83"/>
      <c r="AL16" s="109"/>
      <c r="AM16" s="85"/>
      <c r="AN16" s="279"/>
      <c r="AO16" s="49"/>
      <c r="AP16" s="50"/>
      <c r="AR16" s="304"/>
      <c r="AS16" s="305"/>
      <c r="AT16" s="396"/>
      <c r="AU16" s="398"/>
      <c r="AV16" s="126">
        <v>259742611102</v>
      </c>
      <c r="AW16" s="128" t="str">
        <f t="shared" si="1"/>
        <v>情報生体システム工学基礎</v>
      </c>
      <c r="AX16" s="137"/>
      <c r="AY16" s="138"/>
    </row>
    <row r="17" spans="1:51" ht="17.25" customHeight="1" thickBot="1" x14ac:dyDescent="0.2">
      <c r="A17" s="433"/>
      <c r="B17" s="435"/>
      <c r="C17" s="435"/>
      <c r="D17" s="175"/>
      <c r="E17" s="175" t="s">
        <v>15</v>
      </c>
      <c r="F17" s="193" t="s">
        <v>148</v>
      </c>
      <c r="G17" s="175">
        <v>1</v>
      </c>
      <c r="H17" s="92"/>
      <c r="I17" s="83"/>
      <c r="J17" s="93"/>
      <c r="K17" s="85"/>
      <c r="L17" s="108"/>
      <c r="M17" s="77"/>
      <c r="N17" s="109"/>
      <c r="O17" s="78"/>
      <c r="P17" s="108"/>
      <c r="Q17" s="77"/>
      <c r="R17" s="109"/>
      <c r="S17" s="78"/>
      <c r="T17" s="92"/>
      <c r="U17" s="83"/>
      <c r="V17" s="93"/>
      <c r="W17" s="84"/>
      <c r="X17" s="108"/>
      <c r="Y17" s="83"/>
      <c r="Z17" s="109"/>
      <c r="AA17" s="85"/>
      <c r="AB17" s="108"/>
      <c r="AC17" s="77"/>
      <c r="AD17" s="109"/>
      <c r="AE17" s="78"/>
      <c r="AF17" s="108"/>
      <c r="AG17" s="77"/>
      <c r="AH17" s="109"/>
      <c r="AI17" s="78"/>
      <c r="AJ17" s="108"/>
      <c r="AK17" s="83"/>
      <c r="AL17" s="109"/>
      <c r="AM17" s="85"/>
      <c r="AN17" s="279"/>
      <c r="AO17" s="49"/>
      <c r="AP17" s="50"/>
      <c r="AR17" s="285"/>
      <c r="AS17" s="285" t="s">
        <v>268</v>
      </c>
      <c r="AT17" s="396"/>
      <c r="AU17" s="398"/>
      <c r="AV17" s="126">
        <v>259752611108</v>
      </c>
      <c r="AW17" s="128" t="str">
        <f t="shared" si="1"/>
        <v>プログラミング序論演習II</v>
      </c>
      <c r="AX17" s="137"/>
      <c r="AY17" s="138"/>
    </row>
    <row r="18" spans="1:51" ht="17.25" customHeight="1" thickBot="1" x14ac:dyDescent="0.2">
      <c r="A18" s="433"/>
      <c r="B18" s="435"/>
      <c r="C18" s="435"/>
      <c r="D18" s="176" t="s">
        <v>15</v>
      </c>
      <c r="E18" s="176" t="s">
        <v>5</v>
      </c>
      <c r="F18" s="177" t="s">
        <v>153</v>
      </c>
      <c r="G18" s="176">
        <v>2</v>
      </c>
      <c r="H18" s="92"/>
      <c r="I18" s="83"/>
      <c r="J18" s="93"/>
      <c r="K18" s="85"/>
      <c r="L18" s="108"/>
      <c r="M18" s="77"/>
      <c r="N18" s="109"/>
      <c r="O18" s="78"/>
      <c r="P18" s="108"/>
      <c r="Q18" s="77"/>
      <c r="R18" s="109"/>
      <c r="S18" s="78"/>
      <c r="T18" s="108"/>
      <c r="U18" s="83"/>
      <c r="V18" s="93"/>
      <c r="W18" s="84"/>
      <c r="X18" s="108"/>
      <c r="Y18" s="83"/>
      <c r="Z18" s="109"/>
      <c r="AA18" s="85"/>
      <c r="AB18" s="108"/>
      <c r="AC18" s="77"/>
      <c r="AD18" s="109"/>
      <c r="AE18" s="78"/>
      <c r="AF18" s="108"/>
      <c r="AG18" s="77"/>
      <c r="AH18" s="109"/>
      <c r="AI18" s="78"/>
      <c r="AJ18" s="108"/>
      <c r="AK18" s="83"/>
      <c r="AL18" s="109"/>
      <c r="AM18" s="85"/>
      <c r="AN18" s="279"/>
      <c r="AO18" s="49"/>
      <c r="AP18" s="50"/>
      <c r="AR18" s="285"/>
      <c r="AS18" s="285" t="s">
        <v>269</v>
      </c>
      <c r="AT18" s="396"/>
      <c r="AU18" s="398"/>
      <c r="AV18" s="126">
        <v>250092900006</v>
      </c>
      <c r="AW18" s="128" t="str">
        <f t="shared" si="1"/>
        <v>応用数学I</v>
      </c>
      <c r="AX18" s="137"/>
      <c r="AY18" s="138"/>
    </row>
    <row r="19" spans="1:51" ht="17.25" customHeight="1" thickBot="1" x14ac:dyDescent="0.2">
      <c r="A19" s="433"/>
      <c r="B19" s="435"/>
      <c r="C19" s="435"/>
      <c r="D19" s="176" t="s">
        <v>15</v>
      </c>
      <c r="E19" s="176"/>
      <c r="F19" s="177" t="s">
        <v>154</v>
      </c>
      <c r="G19" s="176">
        <v>1</v>
      </c>
      <c r="H19" s="92"/>
      <c r="I19" s="83"/>
      <c r="J19" s="93"/>
      <c r="K19" s="85"/>
      <c r="L19" s="108"/>
      <c r="M19" s="77"/>
      <c r="N19" s="109"/>
      <c r="O19" s="78"/>
      <c r="P19" s="108"/>
      <c r="Q19" s="77"/>
      <c r="R19" s="109"/>
      <c r="S19" s="78"/>
      <c r="T19" s="108"/>
      <c r="U19" s="83"/>
      <c r="V19" s="93"/>
      <c r="W19" s="84"/>
      <c r="X19" s="108"/>
      <c r="Y19" s="83"/>
      <c r="Z19" s="109"/>
      <c r="AA19" s="85"/>
      <c r="AB19" s="108"/>
      <c r="AC19" s="77"/>
      <c r="AD19" s="109"/>
      <c r="AE19" s="78"/>
      <c r="AF19" s="108"/>
      <c r="AG19" s="77"/>
      <c r="AH19" s="109"/>
      <c r="AI19" s="78"/>
      <c r="AJ19" s="108"/>
      <c r="AK19" s="83"/>
      <c r="AL19" s="109"/>
      <c r="AM19" s="85"/>
      <c r="AN19" s="279"/>
      <c r="AO19" s="49"/>
      <c r="AP19" s="50"/>
      <c r="AR19" s="306"/>
      <c r="AS19" s="304" t="s">
        <v>273</v>
      </c>
      <c r="AT19" s="396"/>
      <c r="AU19" s="398"/>
      <c r="AV19" s="126">
        <v>250092900007</v>
      </c>
      <c r="AW19" s="128" t="str">
        <f t="shared" si="1"/>
        <v>応用数学I演習</v>
      </c>
      <c r="AX19" s="137"/>
      <c r="AY19" s="138"/>
    </row>
    <row r="20" spans="1:51" ht="17.25" customHeight="1" thickBot="1" x14ac:dyDescent="0.2">
      <c r="A20" s="433"/>
      <c r="B20" s="435"/>
      <c r="C20" s="435"/>
      <c r="D20" s="178" t="s">
        <v>5</v>
      </c>
      <c r="E20" s="178" t="s">
        <v>15</v>
      </c>
      <c r="F20" s="179" t="s">
        <v>149</v>
      </c>
      <c r="G20" s="178">
        <v>1</v>
      </c>
      <c r="H20" s="108"/>
      <c r="I20" s="83"/>
      <c r="J20" s="109"/>
      <c r="K20" s="85"/>
      <c r="L20" s="108"/>
      <c r="M20" s="77"/>
      <c r="N20" s="109"/>
      <c r="O20" s="78"/>
      <c r="P20" s="108"/>
      <c r="Q20" s="77"/>
      <c r="R20" s="109"/>
      <c r="S20" s="78"/>
      <c r="T20" s="108"/>
      <c r="U20" s="83"/>
      <c r="V20" s="109"/>
      <c r="W20" s="84"/>
      <c r="X20" s="108"/>
      <c r="Y20" s="83"/>
      <c r="Z20" s="109"/>
      <c r="AA20" s="85"/>
      <c r="AB20" s="108"/>
      <c r="AC20" s="77"/>
      <c r="AD20" s="109"/>
      <c r="AE20" s="78"/>
      <c r="AF20" s="108"/>
      <c r="AG20" s="77"/>
      <c r="AH20" s="109"/>
      <c r="AI20" s="78"/>
      <c r="AJ20" s="110"/>
      <c r="AK20" s="83"/>
      <c r="AL20" s="109"/>
      <c r="AM20" s="85"/>
      <c r="AN20" s="279"/>
      <c r="AO20" s="49"/>
      <c r="AP20" s="50"/>
      <c r="AR20" s="306"/>
      <c r="AS20" s="285" t="s">
        <v>274</v>
      </c>
      <c r="AT20" s="396"/>
      <c r="AU20" s="398"/>
      <c r="AV20" s="126"/>
      <c r="AW20" s="128"/>
      <c r="AX20" s="137"/>
      <c r="AY20" s="138"/>
    </row>
    <row r="21" spans="1:51" ht="17.25" customHeight="1" thickBot="1" x14ac:dyDescent="0.2">
      <c r="A21" s="433"/>
      <c r="B21" s="435"/>
      <c r="C21" s="435"/>
      <c r="D21" s="169" t="s">
        <v>15</v>
      </c>
      <c r="E21" s="180" t="s">
        <v>5</v>
      </c>
      <c r="F21" s="181" t="s">
        <v>155</v>
      </c>
      <c r="G21" s="180">
        <v>2</v>
      </c>
      <c r="H21" s="108"/>
      <c r="I21" s="83"/>
      <c r="J21" s="109"/>
      <c r="K21" s="85"/>
      <c r="L21" s="108"/>
      <c r="M21" s="77"/>
      <c r="N21" s="109"/>
      <c r="O21" s="78"/>
      <c r="P21" s="108"/>
      <c r="Q21" s="77"/>
      <c r="R21" s="109"/>
      <c r="S21" s="78"/>
      <c r="T21" s="108"/>
      <c r="U21" s="83"/>
      <c r="V21" s="109"/>
      <c r="W21" s="84"/>
      <c r="X21" s="108"/>
      <c r="Y21" s="83"/>
      <c r="Z21" s="109"/>
      <c r="AA21" s="85"/>
      <c r="AB21" s="108"/>
      <c r="AC21" s="77"/>
      <c r="AD21" s="109"/>
      <c r="AE21" s="78"/>
      <c r="AF21" s="108"/>
      <c r="AG21" s="77"/>
      <c r="AH21" s="109"/>
      <c r="AI21" s="78"/>
      <c r="AJ21" s="110"/>
      <c r="AK21" s="83"/>
      <c r="AL21" s="109"/>
      <c r="AM21" s="85"/>
      <c r="AN21" s="279"/>
      <c r="AO21" s="49"/>
      <c r="AP21" s="50"/>
      <c r="AR21" s="306"/>
      <c r="AS21" s="285" t="s">
        <v>275</v>
      </c>
      <c r="AT21" s="396"/>
      <c r="AU21" s="398"/>
      <c r="AV21" s="126"/>
      <c r="AW21" s="128"/>
      <c r="AX21" s="137"/>
      <c r="AY21" s="138"/>
    </row>
    <row r="22" spans="1:51" ht="17.25" customHeight="1" thickBot="1" x14ac:dyDescent="0.2">
      <c r="A22" s="433"/>
      <c r="B22" s="435"/>
      <c r="C22" s="435"/>
      <c r="D22" s="176" t="s">
        <v>15</v>
      </c>
      <c r="E22" s="176"/>
      <c r="F22" s="177" t="s">
        <v>156</v>
      </c>
      <c r="G22" s="176">
        <v>1</v>
      </c>
      <c r="H22" s="108"/>
      <c r="I22" s="83"/>
      <c r="J22" s="109"/>
      <c r="K22" s="85"/>
      <c r="L22" s="108"/>
      <c r="M22" s="77"/>
      <c r="N22" s="109"/>
      <c r="O22" s="78"/>
      <c r="P22" s="108"/>
      <c r="Q22" s="77"/>
      <c r="R22" s="109"/>
      <c r="S22" s="78"/>
      <c r="T22" s="108"/>
      <c r="U22" s="83"/>
      <c r="V22" s="109"/>
      <c r="W22" s="84"/>
      <c r="X22" s="108"/>
      <c r="Y22" s="83"/>
      <c r="Z22" s="109"/>
      <c r="AA22" s="85"/>
      <c r="AB22" s="108"/>
      <c r="AC22" s="77"/>
      <c r="AD22" s="109"/>
      <c r="AE22" s="78"/>
      <c r="AF22" s="108"/>
      <c r="AG22" s="77"/>
      <c r="AH22" s="109"/>
      <c r="AI22" s="78"/>
      <c r="AJ22" s="110"/>
      <c r="AK22" s="83"/>
      <c r="AL22" s="109"/>
      <c r="AM22" s="85"/>
      <c r="AN22" s="279"/>
      <c r="AO22" s="49"/>
      <c r="AP22" s="50"/>
      <c r="AR22" s="307"/>
      <c r="AS22" s="285" t="s">
        <v>276</v>
      </c>
      <c r="AT22" s="396"/>
      <c r="AU22" s="398"/>
      <c r="AV22" s="126"/>
      <c r="AW22" s="128"/>
      <c r="AX22" s="137"/>
      <c r="AY22" s="138"/>
    </row>
    <row r="23" spans="1:51" ht="17.25" customHeight="1" thickBot="1" x14ac:dyDescent="0.2">
      <c r="A23" s="433"/>
      <c r="B23" s="435"/>
      <c r="C23" s="435"/>
      <c r="D23" s="178"/>
      <c r="E23" s="182" t="s">
        <v>15</v>
      </c>
      <c r="F23" s="183" t="s">
        <v>157</v>
      </c>
      <c r="G23" s="182">
        <v>2</v>
      </c>
      <c r="H23" s="108"/>
      <c r="I23" s="83"/>
      <c r="J23" s="109"/>
      <c r="K23" s="85"/>
      <c r="L23" s="108"/>
      <c r="M23" s="77"/>
      <c r="N23" s="109"/>
      <c r="O23" s="78"/>
      <c r="P23" s="108"/>
      <c r="Q23" s="77"/>
      <c r="R23" s="109"/>
      <c r="S23" s="78"/>
      <c r="T23" s="108"/>
      <c r="U23" s="83"/>
      <c r="V23" s="109"/>
      <c r="W23" s="84"/>
      <c r="X23" s="108"/>
      <c r="Y23" s="83"/>
      <c r="Z23" s="109"/>
      <c r="AA23" s="85"/>
      <c r="AB23" s="108"/>
      <c r="AC23" s="77"/>
      <c r="AD23" s="109"/>
      <c r="AE23" s="78"/>
      <c r="AF23" s="108"/>
      <c r="AG23" s="77"/>
      <c r="AH23" s="109"/>
      <c r="AI23" s="78"/>
      <c r="AJ23" s="110"/>
      <c r="AK23" s="83"/>
      <c r="AL23" s="109"/>
      <c r="AM23" s="85"/>
      <c r="AN23" s="279"/>
      <c r="AO23" s="49"/>
      <c r="AP23" s="50"/>
      <c r="AR23" s="308"/>
      <c r="AS23" s="285" t="s">
        <v>327</v>
      </c>
      <c r="AT23" s="396"/>
      <c r="AU23" s="398"/>
      <c r="AV23" s="126"/>
      <c r="AW23" s="128"/>
      <c r="AX23" s="137"/>
      <c r="AY23" s="138"/>
    </row>
    <row r="24" spans="1:51" ht="17.25" customHeight="1" thickBot="1" x14ac:dyDescent="0.2">
      <c r="A24" s="433"/>
      <c r="B24" s="435"/>
      <c r="C24" s="435"/>
      <c r="D24" s="169"/>
      <c r="E24" s="176" t="s">
        <v>15</v>
      </c>
      <c r="F24" s="177" t="s">
        <v>158</v>
      </c>
      <c r="G24" s="184">
        <v>1</v>
      </c>
      <c r="H24" s="108"/>
      <c r="I24" s="83"/>
      <c r="J24" s="109"/>
      <c r="K24" s="85"/>
      <c r="L24" s="108"/>
      <c r="M24" s="77"/>
      <c r="N24" s="109"/>
      <c r="O24" s="78"/>
      <c r="P24" s="108"/>
      <c r="Q24" s="77"/>
      <c r="R24" s="109"/>
      <c r="S24" s="78"/>
      <c r="T24" s="108"/>
      <c r="U24" s="83"/>
      <c r="V24" s="109"/>
      <c r="W24" s="84"/>
      <c r="X24" s="108"/>
      <c r="Y24" s="83"/>
      <c r="Z24" s="109"/>
      <c r="AA24" s="85"/>
      <c r="AB24" s="108"/>
      <c r="AC24" s="77"/>
      <c r="AD24" s="109"/>
      <c r="AE24" s="78"/>
      <c r="AF24" s="108"/>
      <c r="AG24" s="77"/>
      <c r="AH24" s="109"/>
      <c r="AI24" s="78"/>
      <c r="AJ24" s="110"/>
      <c r="AK24" s="83"/>
      <c r="AL24" s="109"/>
      <c r="AM24" s="85"/>
      <c r="AN24" s="279"/>
      <c r="AO24" s="49"/>
      <c r="AP24" s="50"/>
      <c r="AR24" s="306"/>
      <c r="AS24" s="284" t="s">
        <v>270</v>
      </c>
      <c r="AT24" s="396"/>
      <c r="AU24" s="398"/>
      <c r="AV24" s="126"/>
      <c r="AW24" s="128"/>
      <c r="AX24" s="137"/>
      <c r="AY24" s="138"/>
    </row>
    <row r="25" spans="1:51" ht="17.25" customHeight="1" thickBot="1" x14ac:dyDescent="0.2">
      <c r="A25" s="433"/>
      <c r="B25" s="435"/>
      <c r="C25" s="435"/>
      <c r="D25" s="169" t="s">
        <v>5</v>
      </c>
      <c r="E25" s="178" t="s">
        <v>15</v>
      </c>
      <c r="F25" s="179" t="s">
        <v>150</v>
      </c>
      <c r="G25" s="169">
        <v>1</v>
      </c>
      <c r="H25" s="108"/>
      <c r="I25" s="83"/>
      <c r="J25" s="109"/>
      <c r="K25" s="85"/>
      <c r="L25" s="108"/>
      <c r="M25" s="77"/>
      <c r="N25" s="109"/>
      <c r="O25" s="78"/>
      <c r="P25" s="108"/>
      <c r="Q25" s="77"/>
      <c r="R25" s="109"/>
      <c r="S25" s="78"/>
      <c r="T25" s="108"/>
      <c r="U25" s="83"/>
      <c r="V25" s="109"/>
      <c r="W25" s="84"/>
      <c r="X25" s="108"/>
      <c r="Y25" s="83"/>
      <c r="Z25" s="109"/>
      <c r="AA25" s="85"/>
      <c r="AB25" s="108"/>
      <c r="AC25" s="77"/>
      <c r="AD25" s="109"/>
      <c r="AE25" s="78"/>
      <c r="AF25" s="108"/>
      <c r="AG25" s="77"/>
      <c r="AH25" s="109"/>
      <c r="AI25" s="78"/>
      <c r="AJ25" s="110"/>
      <c r="AK25" s="83"/>
      <c r="AL25" s="109"/>
      <c r="AM25" s="85"/>
      <c r="AN25" s="279"/>
      <c r="AO25" s="49"/>
      <c r="AP25" s="50"/>
      <c r="AR25" s="297"/>
      <c r="AS25" s="284" t="s">
        <v>271</v>
      </c>
      <c r="AT25" s="396"/>
      <c r="AU25" s="398"/>
      <c r="AV25" s="126"/>
      <c r="AW25" s="128"/>
      <c r="AX25" s="137"/>
      <c r="AY25" s="138"/>
    </row>
    <row r="26" spans="1:51" ht="17.25" customHeight="1" thickBot="1" x14ac:dyDescent="0.2">
      <c r="A26" s="433"/>
      <c r="B26" s="435"/>
      <c r="C26" s="435"/>
      <c r="D26" s="169" t="s">
        <v>5</v>
      </c>
      <c r="E26" s="169" t="s">
        <v>15</v>
      </c>
      <c r="F26" s="185" t="s">
        <v>151</v>
      </c>
      <c r="G26" s="169">
        <v>2</v>
      </c>
      <c r="H26" s="108"/>
      <c r="I26" s="83"/>
      <c r="J26" s="109"/>
      <c r="K26" s="85"/>
      <c r="L26" s="108"/>
      <c r="M26" s="77"/>
      <c r="N26" s="109"/>
      <c r="O26" s="78"/>
      <c r="P26" s="108"/>
      <c r="Q26" s="77"/>
      <c r="R26" s="109"/>
      <c r="S26" s="78"/>
      <c r="T26" s="108"/>
      <c r="U26" s="83"/>
      <c r="V26" s="109"/>
      <c r="W26" s="84"/>
      <c r="X26" s="108"/>
      <c r="Y26" s="83"/>
      <c r="Z26" s="109"/>
      <c r="AA26" s="85"/>
      <c r="AB26" s="108"/>
      <c r="AC26" s="77"/>
      <c r="AD26" s="109"/>
      <c r="AE26" s="78"/>
      <c r="AF26" s="108"/>
      <c r="AG26" s="77"/>
      <c r="AH26" s="109"/>
      <c r="AI26" s="78"/>
      <c r="AJ26" s="110"/>
      <c r="AK26" s="83"/>
      <c r="AL26" s="109"/>
      <c r="AM26" s="85"/>
      <c r="AN26" s="279"/>
      <c r="AO26" s="49"/>
      <c r="AP26" s="50"/>
      <c r="AR26" s="309"/>
      <c r="AS26" s="284" t="s">
        <v>297</v>
      </c>
      <c r="AT26" s="396"/>
      <c r="AU26" s="398"/>
      <c r="AV26" s="126"/>
      <c r="AW26" s="128"/>
      <c r="AX26" s="137"/>
      <c r="AY26" s="138"/>
    </row>
    <row r="27" spans="1:51" ht="17.25" customHeight="1" thickBot="1" x14ac:dyDescent="0.2">
      <c r="A27" s="433"/>
      <c r="B27" s="435"/>
      <c r="C27" s="435"/>
      <c r="D27" s="169"/>
      <c r="E27" s="169" t="s">
        <v>15</v>
      </c>
      <c r="F27" s="170" t="s">
        <v>159</v>
      </c>
      <c r="G27" s="169">
        <v>2</v>
      </c>
      <c r="H27" s="108"/>
      <c r="I27" s="83"/>
      <c r="J27" s="109"/>
      <c r="K27" s="85"/>
      <c r="L27" s="108"/>
      <c r="M27" s="77"/>
      <c r="N27" s="109"/>
      <c r="O27" s="78"/>
      <c r="P27" s="108"/>
      <c r="Q27" s="77"/>
      <c r="R27" s="109"/>
      <c r="S27" s="78"/>
      <c r="T27" s="108"/>
      <c r="U27" s="83"/>
      <c r="V27" s="109"/>
      <c r="W27" s="84"/>
      <c r="X27" s="108"/>
      <c r="Y27" s="83"/>
      <c r="Z27" s="109"/>
      <c r="AA27" s="85"/>
      <c r="AB27" s="108"/>
      <c r="AC27" s="77"/>
      <c r="AD27" s="109"/>
      <c r="AE27" s="78"/>
      <c r="AF27" s="108"/>
      <c r="AG27" s="77"/>
      <c r="AH27" s="109"/>
      <c r="AI27" s="78"/>
      <c r="AJ27" s="110"/>
      <c r="AK27" s="83"/>
      <c r="AL27" s="109"/>
      <c r="AM27" s="85"/>
      <c r="AN27" s="279"/>
      <c r="AO27" s="49"/>
      <c r="AP27" s="50"/>
      <c r="AR27" s="297"/>
      <c r="AS27" s="317" t="s">
        <v>272</v>
      </c>
      <c r="AT27" s="396"/>
      <c r="AU27" s="398"/>
      <c r="AV27" s="126"/>
      <c r="AW27" s="128"/>
      <c r="AX27" s="137"/>
      <c r="AY27" s="138"/>
    </row>
    <row r="28" spans="1:51" ht="17.25" customHeight="1" thickBot="1" x14ac:dyDescent="0.2">
      <c r="A28" s="433"/>
      <c r="B28" s="435"/>
      <c r="C28" s="435"/>
      <c r="D28" s="169"/>
      <c r="E28" s="169" t="s">
        <v>15</v>
      </c>
      <c r="F28" s="170" t="s">
        <v>160</v>
      </c>
      <c r="G28" s="169">
        <v>2</v>
      </c>
      <c r="H28" s="108"/>
      <c r="I28" s="83"/>
      <c r="J28" s="109"/>
      <c r="K28" s="85"/>
      <c r="L28" s="108"/>
      <c r="M28" s="77"/>
      <c r="N28" s="109"/>
      <c r="O28" s="78"/>
      <c r="P28" s="108"/>
      <c r="Q28" s="77"/>
      <c r="R28" s="109"/>
      <c r="S28" s="78"/>
      <c r="T28" s="108"/>
      <c r="U28" s="83"/>
      <c r="V28" s="109"/>
      <c r="W28" s="84"/>
      <c r="X28" s="108"/>
      <c r="Y28" s="83"/>
      <c r="Z28" s="109"/>
      <c r="AA28" s="85"/>
      <c r="AB28" s="108"/>
      <c r="AC28" s="77"/>
      <c r="AD28" s="109"/>
      <c r="AE28" s="78"/>
      <c r="AF28" s="108"/>
      <c r="AG28" s="77"/>
      <c r="AH28" s="109"/>
      <c r="AI28" s="78"/>
      <c r="AJ28" s="110"/>
      <c r="AK28" s="83"/>
      <c r="AL28" s="109"/>
      <c r="AM28" s="85"/>
      <c r="AN28" s="279"/>
      <c r="AO28" s="49"/>
      <c r="AP28" s="50"/>
      <c r="AQ28" s="17"/>
      <c r="AR28" s="308"/>
      <c r="AS28" s="285" t="s">
        <v>298</v>
      </c>
      <c r="AT28" s="396"/>
      <c r="AU28" s="398"/>
      <c r="AV28" s="126"/>
      <c r="AW28" s="128"/>
      <c r="AX28" s="137"/>
      <c r="AY28" s="138"/>
    </row>
    <row r="29" spans="1:51" ht="17.25" customHeight="1" thickBot="1" x14ac:dyDescent="0.2">
      <c r="A29" s="433"/>
      <c r="B29" s="435"/>
      <c r="C29" s="435"/>
      <c r="D29" s="169"/>
      <c r="E29" s="169" t="s">
        <v>15</v>
      </c>
      <c r="F29" s="170" t="s">
        <v>161</v>
      </c>
      <c r="G29" s="169">
        <v>2</v>
      </c>
      <c r="H29" s="108"/>
      <c r="I29" s="83"/>
      <c r="J29" s="109"/>
      <c r="K29" s="85"/>
      <c r="L29" s="108"/>
      <c r="M29" s="77"/>
      <c r="N29" s="109"/>
      <c r="O29" s="78"/>
      <c r="P29" s="108"/>
      <c r="Q29" s="77"/>
      <c r="R29" s="109"/>
      <c r="S29" s="78"/>
      <c r="T29" s="108"/>
      <c r="U29" s="83"/>
      <c r="V29" s="109"/>
      <c r="W29" s="84"/>
      <c r="X29" s="108"/>
      <c r="Y29" s="83"/>
      <c r="Z29" s="109"/>
      <c r="AA29" s="85"/>
      <c r="AB29" s="108"/>
      <c r="AC29" s="77"/>
      <c r="AD29" s="109"/>
      <c r="AE29" s="78"/>
      <c r="AF29" s="108"/>
      <c r="AG29" s="77"/>
      <c r="AH29" s="109"/>
      <c r="AI29" s="78"/>
      <c r="AJ29" s="110"/>
      <c r="AK29" s="83"/>
      <c r="AL29" s="109"/>
      <c r="AM29" s="85"/>
      <c r="AN29" s="279"/>
      <c r="AO29" s="49"/>
      <c r="AP29" s="50"/>
      <c r="AR29" s="308"/>
      <c r="AS29" s="285" t="s">
        <v>299</v>
      </c>
      <c r="AT29" s="396"/>
      <c r="AU29" s="398"/>
      <c r="AV29" s="126"/>
      <c r="AW29" s="128"/>
      <c r="AX29" s="137"/>
      <c r="AY29" s="138"/>
    </row>
    <row r="30" spans="1:51" ht="17.25" customHeight="1" thickBot="1" x14ac:dyDescent="0.2">
      <c r="A30" s="433"/>
      <c r="B30" s="435"/>
      <c r="C30" s="435"/>
      <c r="D30" s="169" t="s">
        <v>5</v>
      </c>
      <c r="E30" s="169" t="s">
        <v>15</v>
      </c>
      <c r="F30" s="170" t="s">
        <v>16</v>
      </c>
      <c r="G30" s="169">
        <v>2</v>
      </c>
      <c r="H30" s="108"/>
      <c r="I30" s="83"/>
      <c r="J30" s="109"/>
      <c r="K30" s="85"/>
      <c r="L30" s="108"/>
      <c r="M30" s="77"/>
      <c r="N30" s="109"/>
      <c r="O30" s="78"/>
      <c r="P30" s="108"/>
      <c r="Q30" s="77"/>
      <c r="R30" s="109"/>
      <c r="S30" s="78"/>
      <c r="T30" s="108"/>
      <c r="U30" s="83"/>
      <c r="V30" s="109"/>
      <c r="W30" s="84"/>
      <c r="X30" s="108"/>
      <c r="Y30" s="83"/>
      <c r="Z30" s="109"/>
      <c r="AA30" s="85"/>
      <c r="AB30" s="108"/>
      <c r="AC30" s="77"/>
      <c r="AD30" s="109"/>
      <c r="AE30" s="78"/>
      <c r="AF30" s="108"/>
      <c r="AG30" s="77"/>
      <c r="AH30" s="109"/>
      <c r="AI30" s="78"/>
      <c r="AJ30" s="110"/>
      <c r="AK30" s="83"/>
      <c r="AL30" s="109"/>
      <c r="AM30" s="85"/>
      <c r="AN30" s="279"/>
      <c r="AO30" s="49"/>
      <c r="AP30" s="50"/>
      <c r="AR30" s="308"/>
      <c r="AS30" s="284" t="s">
        <v>300</v>
      </c>
      <c r="AT30" s="396"/>
      <c r="AU30" s="398"/>
      <c r="AV30" s="126"/>
      <c r="AW30" s="128"/>
      <c r="AX30" s="137"/>
      <c r="AY30" s="138"/>
    </row>
    <row r="31" spans="1:51" ht="17.25" customHeight="1" thickBot="1" x14ac:dyDescent="0.2">
      <c r="A31" s="433"/>
      <c r="B31" s="435"/>
      <c r="C31" s="435"/>
      <c r="D31" s="204"/>
      <c r="E31" s="204" t="s">
        <v>15</v>
      </c>
      <c r="F31" s="207" t="s">
        <v>31</v>
      </c>
      <c r="G31" s="218">
        <v>2</v>
      </c>
      <c r="H31" s="108"/>
      <c r="I31" s="83"/>
      <c r="J31" s="109"/>
      <c r="K31" s="85"/>
      <c r="L31" s="108"/>
      <c r="M31" s="77"/>
      <c r="N31" s="109"/>
      <c r="O31" s="78"/>
      <c r="P31" s="108"/>
      <c r="Q31" s="77"/>
      <c r="R31" s="109"/>
      <c r="S31" s="78"/>
      <c r="T31" s="108"/>
      <c r="U31" s="83"/>
      <c r="V31" s="109"/>
      <c r="W31" s="84"/>
      <c r="X31" s="108"/>
      <c r="Y31" s="83"/>
      <c r="Z31" s="109"/>
      <c r="AA31" s="85"/>
      <c r="AB31" s="108"/>
      <c r="AC31" s="77"/>
      <c r="AD31" s="109"/>
      <c r="AE31" s="78"/>
      <c r="AF31" s="108"/>
      <c r="AG31" s="77"/>
      <c r="AH31" s="109"/>
      <c r="AI31" s="78"/>
      <c r="AJ31" s="110"/>
      <c r="AK31" s="83"/>
      <c r="AL31" s="109"/>
      <c r="AM31" s="85"/>
      <c r="AN31" s="279"/>
      <c r="AO31" s="49"/>
      <c r="AP31" s="50"/>
      <c r="AR31" s="308"/>
      <c r="AS31" s="304" t="s">
        <v>301</v>
      </c>
      <c r="AT31" s="396"/>
      <c r="AU31" s="398"/>
      <c r="AV31" s="126"/>
      <c r="AW31" s="128"/>
      <c r="AX31" s="137"/>
      <c r="AY31" s="138"/>
    </row>
    <row r="32" spans="1:51" ht="17.25" customHeight="1" thickBot="1" x14ac:dyDescent="0.2">
      <c r="A32" s="433"/>
      <c r="B32" s="435"/>
      <c r="C32" s="435"/>
      <c r="D32" s="169" t="s">
        <v>5</v>
      </c>
      <c r="E32" s="169" t="s">
        <v>15</v>
      </c>
      <c r="F32" s="185" t="s">
        <v>152</v>
      </c>
      <c r="G32" s="169">
        <v>2</v>
      </c>
      <c r="H32" s="108"/>
      <c r="I32" s="83"/>
      <c r="J32" s="109"/>
      <c r="K32" s="85"/>
      <c r="L32" s="108"/>
      <c r="M32" s="77"/>
      <c r="N32" s="109"/>
      <c r="O32" s="78"/>
      <c r="P32" s="108"/>
      <c r="Q32" s="77"/>
      <c r="R32" s="109"/>
      <c r="S32" s="78"/>
      <c r="T32" s="108"/>
      <c r="U32" s="83"/>
      <c r="V32" s="109"/>
      <c r="W32" s="84"/>
      <c r="X32" s="108"/>
      <c r="Y32" s="83"/>
      <c r="Z32" s="109"/>
      <c r="AA32" s="85"/>
      <c r="AB32" s="108"/>
      <c r="AC32" s="77"/>
      <c r="AD32" s="109"/>
      <c r="AE32" s="78"/>
      <c r="AF32" s="108"/>
      <c r="AG32" s="77"/>
      <c r="AH32" s="109"/>
      <c r="AI32" s="78"/>
      <c r="AJ32" s="110"/>
      <c r="AK32" s="83"/>
      <c r="AL32" s="109"/>
      <c r="AM32" s="85"/>
      <c r="AN32" s="279"/>
      <c r="AO32" s="49"/>
      <c r="AP32" s="50"/>
      <c r="AR32" s="297"/>
      <c r="AT32" s="396"/>
      <c r="AU32" s="398"/>
      <c r="AV32" s="126"/>
      <c r="AW32" s="128"/>
      <c r="AX32" s="137"/>
      <c r="AY32" s="138"/>
    </row>
    <row r="33" spans="1:51" ht="17.25" customHeight="1" thickBot="1" x14ac:dyDescent="0.2">
      <c r="A33" s="434"/>
      <c r="B33" s="436"/>
      <c r="C33" s="436"/>
      <c r="D33" s="173" t="s">
        <v>5</v>
      </c>
      <c r="E33" s="173" t="s">
        <v>15</v>
      </c>
      <c r="F33" s="174" t="s">
        <v>17</v>
      </c>
      <c r="G33" s="173">
        <v>6</v>
      </c>
      <c r="H33" s="108"/>
      <c r="I33" s="83"/>
      <c r="J33" s="109"/>
      <c r="K33" s="85"/>
      <c r="L33" s="108"/>
      <c r="M33" s="77"/>
      <c r="N33" s="109"/>
      <c r="O33" s="78"/>
      <c r="P33" s="108"/>
      <c r="Q33" s="77"/>
      <c r="R33" s="109"/>
      <c r="S33" s="78"/>
      <c r="T33" s="108"/>
      <c r="U33" s="83"/>
      <c r="V33" s="109"/>
      <c r="W33" s="84"/>
      <c r="X33" s="108"/>
      <c r="Y33" s="83"/>
      <c r="Z33" s="109"/>
      <c r="AA33" s="85"/>
      <c r="AB33" s="108"/>
      <c r="AC33" s="77"/>
      <c r="AD33" s="109"/>
      <c r="AE33" s="78"/>
      <c r="AF33" s="108"/>
      <c r="AG33" s="77"/>
      <c r="AH33" s="109"/>
      <c r="AI33" s="78"/>
      <c r="AJ33" s="110"/>
      <c r="AK33" s="83"/>
      <c r="AL33" s="109"/>
      <c r="AM33" s="85"/>
      <c r="AN33" s="279"/>
      <c r="AO33" s="49"/>
      <c r="AP33" s="50"/>
      <c r="AR33" s="303"/>
      <c r="AS33" s="303" t="s">
        <v>254</v>
      </c>
      <c r="AT33" s="396"/>
      <c r="AU33" s="398"/>
      <c r="AV33" s="126"/>
      <c r="AW33" s="128"/>
      <c r="AX33" s="137"/>
      <c r="AY33" s="138"/>
    </row>
    <row r="34" spans="1:51" ht="17.25" customHeight="1" thickBot="1" x14ac:dyDescent="0.2">
      <c r="A34" s="379" t="s">
        <v>53</v>
      </c>
      <c r="B34" s="380"/>
      <c r="C34" s="380"/>
      <c r="D34" s="380"/>
      <c r="E34" s="380"/>
      <c r="F34" s="380"/>
      <c r="G34" s="380"/>
      <c r="H34" s="79"/>
      <c r="I34" s="274">
        <f>SUM(I15:I33)</f>
        <v>0</v>
      </c>
      <c r="J34" s="80"/>
      <c r="K34" s="274">
        <f>SUM(K15:K33)</f>
        <v>0</v>
      </c>
      <c r="L34" s="79"/>
      <c r="M34" s="274">
        <f>SUM(M15:M33)</f>
        <v>0</v>
      </c>
      <c r="N34" s="80"/>
      <c r="O34" s="274">
        <f>SUM(O15:O33)</f>
        <v>0</v>
      </c>
      <c r="P34" s="79"/>
      <c r="Q34" s="274">
        <f>SUM(Q15:Q33)</f>
        <v>0</v>
      </c>
      <c r="R34" s="80"/>
      <c r="S34" s="274">
        <f>SUM(S15:S33)</f>
        <v>0</v>
      </c>
      <c r="T34" s="79"/>
      <c r="U34" s="274">
        <f>SUM(U15:U33)</f>
        <v>0</v>
      </c>
      <c r="V34" s="80"/>
      <c r="W34" s="274">
        <f>SUM(W15:W33)</f>
        <v>0</v>
      </c>
      <c r="X34" s="79"/>
      <c r="Y34" s="274">
        <f>SUM(Y15:Y33)</f>
        <v>0</v>
      </c>
      <c r="Z34" s="80"/>
      <c r="AA34" s="274">
        <f>SUM(AA15:AA33)</f>
        <v>0</v>
      </c>
      <c r="AB34" s="79"/>
      <c r="AC34" s="274">
        <f>SUM(AC15:AC33)</f>
        <v>0</v>
      </c>
      <c r="AD34" s="80"/>
      <c r="AE34" s="274">
        <f>SUM(AE15:AE33)</f>
        <v>0</v>
      </c>
      <c r="AF34" s="79"/>
      <c r="AG34" s="274">
        <f>SUM(AG15:AG33)</f>
        <v>0</v>
      </c>
      <c r="AH34" s="80"/>
      <c r="AI34" s="274">
        <f>SUM(AI15:AI33)</f>
        <v>0</v>
      </c>
      <c r="AJ34" s="79"/>
      <c r="AK34" s="274">
        <f>SUM(AK15:AK33)</f>
        <v>0</v>
      </c>
      <c r="AL34" s="80"/>
      <c r="AM34" s="277">
        <f>SUM(AM15:AM33)</f>
        <v>0</v>
      </c>
      <c r="AN34" s="121">
        <f>SUM(H34,J34,L34,N34,P34,R34,T34,V34,X34,Z34,AB34,AD34,AF34,AH34,AJ34,AL34)</f>
        <v>0</v>
      </c>
      <c r="AO34" s="21">
        <v>35</v>
      </c>
      <c r="AP34" s="259">
        <f>SUM(I34,K34,M34,O34,Q34,S34,U34,W34,Y34,AA34,AC34,AE34,AG34,AI34,AK34,AM34)</f>
        <v>0</v>
      </c>
      <c r="AR34" s="303"/>
      <c r="AS34" s="303" t="s">
        <v>241</v>
      </c>
      <c r="AT34" s="9"/>
      <c r="AU34" s="9"/>
      <c r="AW34" s="22"/>
    </row>
    <row r="35" spans="1:51" s="17" customFormat="1" ht="17.25" customHeight="1" thickBot="1" x14ac:dyDescent="0.2">
      <c r="A35" s="16"/>
      <c r="B35" s="16"/>
      <c r="C35" s="149"/>
      <c r="D35" s="5"/>
      <c r="E35" s="5"/>
      <c r="F35" s="1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9"/>
      <c r="AR35" s="303"/>
      <c r="AS35" s="303" t="s">
        <v>277</v>
      </c>
      <c r="AT35" s="125"/>
      <c r="AU35" s="125"/>
      <c r="AV35" s="123"/>
      <c r="AW35" s="22"/>
      <c r="AX35" s="134"/>
      <c r="AY35" s="134"/>
    </row>
    <row r="36" spans="1:51" ht="17.25" customHeight="1" x14ac:dyDescent="0.15">
      <c r="A36" s="443" t="s">
        <v>136</v>
      </c>
      <c r="B36" s="446" t="s">
        <v>137</v>
      </c>
      <c r="C36" s="437" t="s">
        <v>138</v>
      </c>
      <c r="D36" s="268" t="s">
        <v>15</v>
      </c>
      <c r="E36" s="268"/>
      <c r="F36" s="269" t="s">
        <v>147</v>
      </c>
      <c r="G36" s="270">
        <v>1</v>
      </c>
      <c r="H36" s="89"/>
      <c r="I36" s="71"/>
      <c r="J36" s="90"/>
      <c r="K36" s="72"/>
      <c r="L36" s="91"/>
      <c r="M36" s="71"/>
      <c r="N36" s="90"/>
      <c r="O36" s="71"/>
      <c r="P36" s="89"/>
      <c r="Q36" s="71"/>
      <c r="R36" s="90"/>
      <c r="S36" s="73"/>
      <c r="T36" s="89"/>
      <c r="U36" s="71"/>
      <c r="V36" s="90"/>
      <c r="W36" s="72"/>
      <c r="X36" s="89"/>
      <c r="Y36" s="71"/>
      <c r="Z36" s="90"/>
      <c r="AA36" s="72"/>
      <c r="AB36" s="91"/>
      <c r="AC36" s="71"/>
      <c r="AD36" s="90"/>
      <c r="AE36" s="71"/>
      <c r="AF36" s="89"/>
      <c r="AG36" s="71"/>
      <c r="AH36" s="90"/>
      <c r="AI36" s="73"/>
      <c r="AJ36" s="89"/>
      <c r="AK36" s="71"/>
      <c r="AL36" s="90"/>
      <c r="AM36" s="73"/>
      <c r="AN36" s="278"/>
      <c r="AO36" s="47"/>
      <c r="AP36" s="48"/>
      <c r="AR36" s="303"/>
      <c r="AS36" s="303" t="s">
        <v>278</v>
      </c>
      <c r="AT36" s="399" t="s">
        <v>91</v>
      </c>
      <c r="AU36" s="403" t="s">
        <v>92</v>
      </c>
      <c r="AV36" s="144">
        <v>259752613116</v>
      </c>
      <c r="AW36" s="129" t="str">
        <f t="shared" ref="AW36:AW42" si="2">F36</f>
        <v>確率統計序論</v>
      </c>
      <c r="AX36" s="135"/>
      <c r="AY36" s="136"/>
    </row>
    <row r="37" spans="1:51" ht="17.25" customHeight="1" x14ac:dyDescent="0.15">
      <c r="A37" s="444"/>
      <c r="B37" s="447"/>
      <c r="C37" s="438"/>
      <c r="D37" s="182"/>
      <c r="E37" s="182" t="s">
        <v>15</v>
      </c>
      <c r="F37" s="189" t="s">
        <v>18</v>
      </c>
      <c r="G37" s="216">
        <v>2</v>
      </c>
      <c r="H37" s="98"/>
      <c r="I37" s="83"/>
      <c r="J37" s="99"/>
      <c r="K37" s="84"/>
      <c r="L37" s="100"/>
      <c r="M37" s="83"/>
      <c r="N37" s="99"/>
      <c r="O37" s="83"/>
      <c r="P37" s="98"/>
      <c r="Q37" s="83"/>
      <c r="R37" s="99"/>
      <c r="S37" s="85"/>
      <c r="T37" s="98"/>
      <c r="U37" s="83"/>
      <c r="V37" s="99"/>
      <c r="W37" s="84"/>
      <c r="X37" s="98"/>
      <c r="Y37" s="83"/>
      <c r="Z37" s="99"/>
      <c r="AA37" s="84"/>
      <c r="AB37" s="100"/>
      <c r="AC37" s="83"/>
      <c r="AD37" s="99"/>
      <c r="AE37" s="83"/>
      <c r="AF37" s="98"/>
      <c r="AG37" s="83"/>
      <c r="AH37" s="99"/>
      <c r="AI37" s="85"/>
      <c r="AJ37" s="98"/>
      <c r="AK37" s="83"/>
      <c r="AL37" s="99"/>
      <c r="AM37" s="85"/>
      <c r="AN37" s="279"/>
      <c r="AO37" s="49"/>
      <c r="AP37" s="50"/>
      <c r="AR37" s="303"/>
      <c r="AS37" s="299" t="s">
        <v>279</v>
      </c>
      <c r="AT37" s="400"/>
      <c r="AU37" s="404"/>
      <c r="AV37" s="264"/>
      <c r="AW37" s="265"/>
      <c r="AX37" s="266"/>
      <c r="AY37" s="267"/>
    </row>
    <row r="38" spans="1:51" ht="17.25" customHeight="1" x14ac:dyDescent="0.15">
      <c r="A38" s="444"/>
      <c r="B38" s="447"/>
      <c r="C38" s="438"/>
      <c r="D38" s="190" t="s">
        <v>5</v>
      </c>
      <c r="E38" s="190" t="s">
        <v>15</v>
      </c>
      <c r="F38" s="191" t="s">
        <v>244</v>
      </c>
      <c r="G38" s="213">
        <v>2</v>
      </c>
      <c r="H38" s="92"/>
      <c r="I38" s="74"/>
      <c r="J38" s="93"/>
      <c r="K38" s="75"/>
      <c r="L38" s="94"/>
      <c r="M38" s="74"/>
      <c r="N38" s="93"/>
      <c r="O38" s="74"/>
      <c r="P38" s="92"/>
      <c r="Q38" s="74"/>
      <c r="R38" s="93"/>
      <c r="S38" s="76"/>
      <c r="T38" s="92"/>
      <c r="U38" s="74"/>
      <c r="V38" s="93"/>
      <c r="W38" s="75"/>
      <c r="X38" s="108"/>
      <c r="Y38" s="77"/>
      <c r="Z38" s="109"/>
      <c r="AA38" s="78"/>
      <c r="AB38" s="110"/>
      <c r="AC38" s="77"/>
      <c r="AD38" s="109"/>
      <c r="AE38" s="77"/>
      <c r="AF38" s="108"/>
      <c r="AG38" s="77"/>
      <c r="AH38" s="109"/>
      <c r="AI38" s="86"/>
      <c r="AJ38" s="108"/>
      <c r="AK38" s="77"/>
      <c r="AL38" s="109"/>
      <c r="AM38" s="86"/>
      <c r="AN38" s="279"/>
      <c r="AO38" s="58"/>
      <c r="AP38" s="59"/>
      <c r="AR38" s="303"/>
      <c r="AS38" s="299" t="s">
        <v>280</v>
      </c>
      <c r="AT38" s="401"/>
      <c r="AU38" s="405"/>
      <c r="AV38" s="126">
        <v>259742612102</v>
      </c>
      <c r="AW38" s="128" t="str">
        <f t="shared" si="2"/>
        <v>数値解析</v>
      </c>
      <c r="AX38" s="137"/>
      <c r="AY38" s="138"/>
    </row>
    <row r="39" spans="1:51" ht="17.25" customHeight="1" x14ac:dyDescent="0.15">
      <c r="A39" s="444"/>
      <c r="B39" s="447"/>
      <c r="C39" s="438"/>
      <c r="D39" s="175" t="s">
        <v>5</v>
      </c>
      <c r="E39" s="175" t="s">
        <v>15</v>
      </c>
      <c r="F39" s="192" t="s">
        <v>162</v>
      </c>
      <c r="G39" s="214">
        <v>3</v>
      </c>
      <c r="H39" s="92"/>
      <c r="I39" s="74"/>
      <c r="J39" s="93"/>
      <c r="K39" s="75"/>
      <c r="L39" s="94"/>
      <c r="M39" s="74"/>
      <c r="N39" s="93"/>
      <c r="O39" s="74"/>
      <c r="P39" s="92"/>
      <c r="Q39" s="74"/>
      <c r="R39" s="112"/>
      <c r="S39" s="76"/>
      <c r="T39" s="92"/>
      <c r="U39" s="74"/>
      <c r="V39" s="93"/>
      <c r="W39" s="75"/>
      <c r="X39" s="108"/>
      <c r="Y39" s="77"/>
      <c r="Z39" s="109"/>
      <c r="AA39" s="78"/>
      <c r="AB39" s="110"/>
      <c r="AC39" s="77"/>
      <c r="AD39" s="109"/>
      <c r="AE39" s="77"/>
      <c r="AF39" s="108"/>
      <c r="AG39" s="77"/>
      <c r="AH39" s="112"/>
      <c r="AI39" s="86"/>
      <c r="AJ39" s="108"/>
      <c r="AK39" s="77"/>
      <c r="AL39" s="109"/>
      <c r="AM39" s="86"/>
      <c r="AN39" s="279"/>
      <c r="AO39" s="58"/>
      <c r="AP39" s="59"/>
      <c r="AR39" s="303"/>
      <c r="AS39" s="299" t="s">
        <v>281</v>
      </c>
      <c r="AT39" s="401"/>
      <c r="AU39" s="405"/>
      <c r="AV39" s="126">
        <v>250222000001</v>
      </c>
      <c r="AW39" s="128" t="str">
        <f t="shared" si="2"/>
        <v>電気回路学I及び演習</v>
      </c>
      <c r="AX39" s="137"/>
      <c r="AY39" s="138"/>
    </row>
    <row r="40" spans="1:51" ht="17.25" customHeight="1" x14ac:dyDescent="0.15">
      <c r="A40" s="444"/>
      <c r="B40" s="447"/>
      <c r="C40" s="438"/>
      <c r="D40" s="190" t="s">
        <v>5</v>
      </c>
      <c r="E40" s="190" t="s">
        <v>15</v>
      </c>
      <c r="F40" s="191" t="s">
        <v>19</v>
      </c>
      <c r="G40" s="213">
        <v>2</v>
      </c>
      <c r="H40" s="92"/>
      <c r="I40" s="74"/>
      <c r="J40" s="93"/>
      <c r="K40" s="75"/>
      <c r="L40" s="94"/>
      <c r="M40" s="74"/>
      <c r="N40" s="93"/>
      <c r="O40" s="74"/>
      <c r="P40" s="113"/>
      <c r="Q40" s="74"/>
      <c r="R40" s="93"/>
      <c r="S40" s="76"/>
      <c r="T40" s="92"/>
      <c r="U40" s="74"/>
      <c r="V40" s="93"/>
      <c r="W40" s="75"/>
      <c r="X40" s="108"/>
      <c r="Y40" s="77"/>
      <c r="Z40" s="109"/>
      <c r="AA40" s="78"/>
      <c r="AB40" s="110"/>
      <c r="AC40" s="77"/>
      <c r="AD40" s="109"/>
      <c r="AE40" s="77"/>
      <c r="AF40" s="113"/>
      <c r="AG40" s="77"/>
      <c r="AH40" s="109"/>
      <c r="AI40" s="86"/>
      <c r="AJ40" s="108"/>
      <c r="AK40" s="77"/>
      <c r="AL40" s="109"/>
      <c r="AM40" s="86"/>
      <c r="AN40" s="279"/>
      <c r="AO40" s="58"/>
      <c r="AP40" s="59"/>
      <c r="AR40" s="304"/>
      <c r="AS40" s="66"/>
      <c r="AT40" s="401"/>
      <c r="AU40" s="405"/>
      <c r="AV40" s="126">
        <v>259752611103</v>
      </c>
      <c r="AW40" s="128" t="str">
        <f t="shared" si="2"/>
        <v>情　　報　　理　　論</v>
      </c>
      <c r="AX40" s="137"/>
      <c r="AY40" s="138"/>
    </row>
    <row r="41" spans="1:51" ht="17.25" customHeight="1" x14ac:dyDescent="0.15">
      <c r="A41" s="444"/>
      <c r="B41" s="447"/>
      <c r="C41" s="438"/>
      <c r="D41" s="175" t="s">
        <v>5</v>
      </c>
      <c r="E41" s="175" t="s">
        <v>15</v>
      </c>
      <c r="F41" s="193" t="s">
        <v>20</v>
      </c>
      <c r="G41" s="214">
        <v>2</v>
      </c>
      <c r="H41" s="92"/>
      <c r="I41" s="74"/>
      <c r="J41" s="93"/>
      <c r="K41" s="75"/>
      <c r="L41" s="94"/>
      <c r="M41" s="74"/>
      <c r="N41" s="93"/>
      <c r="O41" s="74"/>
      <c r="P41" s="92"/>
      <c r="Q41" s="74"/>
      <c r="R41" s="93"/>
      <c r="S41" s="76"/>
      <c r="T41" s="92"/>
      <c r="U41" s="74"/>
      <c r="V41" s="93"/>
      <c r="W41" s="75"/>
      <c r="X41" s="108"/>
      <c r="Y41" s="77"/>
      <c r="Z41" s="109"/>
      <c r="AA41" s="78"/>
      <c r="AB41" s="110"/>
      <c r="AC41" s="77"/>
      <c r="AD41" s="109"/>
      <c r="AE41" s="77"/>
      <c r="AF41" s="108"/>
      <c r="AG41" s="77"/>
      <c r="AH41" s="109"/>
      <c r="AI41" s="86"/>
      <c r="AJ41" s="108"/>
      <c r="AK41" s="77"/>
      <c r="AL41" s="109"/>
      <c r="AM41" s="86"/>
      <c r="AN41" s="279"/>
      <c r="AO41" s="58"/>
      <c r="AP41" s="59"/>
      <c r="AR41" s="297"/>
      <c r="AS41" s="304" t="s">
        <v>255</v>
      </c>
      <c r="AT41" s="401"/>
      <c r="AU41" s="405"/>
      <c r="AV41" s="126">
        <v>250226000101</v>
      </c>
      <c r="AW41" s="128" t="str">
        <f t="shared" si="2"/>
        <v>計　算　機　工　学</v>
      </c>
      <c r="AX41" s="137"/>
      <c r="AY41" s="138"/>
    </row>
    <row r="42" spans="1:51" ht="17.25" customHeight="1" thickBot="1" x14ac:dyDescent="0.2">
      <c r="A42" s="445"/>
      <c r="B42" s="447"/>
      <c r="C42" s="438"/>
      <c r="D42" s="194" t="s">
        <v>5</v>
      </c>
      <c r="E42" s="194" t="s">
        <v>15</v>
      </c>
      <c r="F42" s="195" t="s">
        <v>163</v>
      </c>
      <c r="G42" s="215">
        <v>3</v>
      </c>
      <c r="H42" s="101"/>
      <c r="I42" s="102"/>
      <c r="J42" s="103"/>
      <c r="K42" s="104"/>
      <c r="L42" s="105"/>
      <c r="M42" s="102"/>
      <c r="N42" s="103"/>
      <c r="O42" s="102"/>
      <c r="P42" s="114"/>
      <c r="Q42" s="115"/>
      <c r="R42" s="111"/>
      <c r="S42" s="87"/>
      <c r="T42" s="101"/>
      <c r="U42" s="102"/>
      <c r="V42" s="103"/>
      <c r="W42" s="104"/>
      <c r="X42" s="101"/>
      <c r="Y42" s="102"/>
      <c r="Z42" s="103"/>
      <c r="AA42" s="104"/>
      <c r="AB42" s="105"/>
      <c r="AC42" s="102"/>
      <c r="AD42" s="103"/>
      <c r="AE42" s="102"/>
      <c r="AF42" s="114"/>
      <c r="AG42" s="115"/>
      <c r="AH42" s="111"/>
      <c r="AI42" s="87"/>
      <c r="AJ42" s="101"/>
      <c r="AK42" s="102"/>
      <c r="AL42" s="103"/>
      <c r="AM42" s="106"/>
      <c r="AN42" s="280"/>
      <c r="AO42" s="60"/>
      <c r="AP42" s="61"/>
      <c r="AR42" s="285"/>
      <c r="AS42" s="285" t="s">
        <v>282</v>
      </c>
      <c r="AT42" s="402"/>
      <c r="AU42" s="406"/>
      <c r="AV42" s="127">
        <v>250092900013</v>
      </c>
      <c r="AW42" s="131" t="str">
        <f t="shared" si="2"/>
        <v>電気磁気学及び演習</v>
      </c>
      <c r="AX42" s="139"/>
      <c r="AY42" s="140"/>
    </row>
    <row r="43" spans="1:51" ht="17.25" customHeight="1" thickBot="1" x14ac:dyDescent="0.2">
      <c r="A43" s="379" t="s">
        <v>53</v>
      </c>
      <c r="B43" s="380"/>
      <c r="C43" s="380"/>
      <c r="D43" s="380"/>
      <c r="E43" s="380"/>
      <c r="F43" s="380"/>
      <c r="G43" s="448"/>
      <c r="H43" s="79"/>
      <c r="I43" s="274">
        <f>SUM(I36:I42)</f>
        <v>0</v>
      </c>
      <c r="J43" s="80"/>
      <c r="K43" s="274">
        <f>SUM(K36:K42)</f>
        <v>0</v>
      </c>
      <c r="L43" s="79"/>
      <c r="M43" s="274">
        <f>SUM(M36:M42)</f>
        <v>0</v>
      </c>
      <c r="N43" s="80"/>
      <c r="O43" s="274">
        <f>SUM(O36:O42)</f>
        <v>0</v>
      </c>
      <c r="P43" s="79"/>
      <c r="Q43" s="274">
        <f>SUM(Q36:Q42)</f>
        <v>0</v>
      </c>
      <c r="R43" s="80"/>
      <c r="S43" s="274">
        <f>SUM(S36:S42)</f>
        <v>0</v>
      </c>
      <c r="T43" s="97"/>
      <c r="U43" s="274">
        <f>SUM(U36:U42)</f>
        <v>0</v>
      </c>
      <c r="V43" s="80"/>
      <c r="W43" s="274">
        <f>SUM(W36:W42)</f>
        <v>0</v>
      </c>
      <c r="X43" s="79"/>
      <c r="Y43" s="274">
        <f>SUM(Y36:Y42)</f>
        <v>0</v>
      </c>
      <c r="Z43" s="80"/>
      <c r="AA43" s="274">
        <f>SUM(AA36:AA42)</f>
        <v>0</v>
      </c>
      <c r="AB43" s="79"/>
      <c r="AC43" s="274">
        <f>SUM(AC36:AC42)</f>
        <v>0</v>
      </c>
      <c r="AD43" s="80"/>
      <c r="AE43" s="274">
        <f>SUM(AE36:AE42)</f>
        <v>0</v>
      </c>
      <c r="AF43" s="79"/>
      <c r="AG43" s="274">
        <f>SUM(AG36:AG42)</f>
        <v>0</v>
      </c>
      <c r="AH43" s="80"/>
      <c r="AI43" s="274">
        <f>SUM(AI36:AI42)</f>
        <v>0</v>
      </c>
      <c r="AJ43" s="79"/>
      <c r="AK43" s="274">
        <f>SUM(AK36:AK42)</f>
        <v>0</v>
      </c>
      <c r="AL43" s="80"/>
      <c r="AM43" s="277">
        <f>SUM(AM36:AM42)</f>
        <v>0</v>
      </c>
      <c r="AN43" s="121">
        <f>SUM(H43,J43,L43,N43,P43,R43,T43,V43,X43,Z43,AB43,AD43,AF43,AH43,AJ43,AL43)</f>
        <v>0</v>
      </c>
      <c r="AO43" s="21">
        <v>11</v>
      </c>
      <c r="AP43" s="259">
        <f>SUM(I43,K43,M43,O43,Q43,S43,U43,W43,Y43,AA43,AC43,AE43,AG43,AI43,AK43,AM43)</f>
        <v>0</v>
      </c>
      <c r="AR43" s="284"/>
      <c r="AS43" s="284" t="s">
        <v>283</v>
      </c>
      <c r="AT43" s="9"/>
      <c r="AU43" s="9"/>
      <c r="AW43" s="22"/>
    </row>
    <row r="44" spans="1:51" s="17" customFormat="1" ht="17.25" customHeight="1" thickBot="1" x14ac:dyDescent="0.2">
      <c r="A44" s="16"/>
      <c r="B44" s="16"/>
      <c r="C44" s="149"/>
      <c r="D44" s="5"/>
      <c r="E44" s="5"/>
      <c r="F44" s="18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9"/>
      <c r="AR44" s="304"/>
      <c r="AS44" s="304" t="s">
        <v>284</v>
      </c>
      <c r="AT44" s="125"/>
      <c r="AU44" s="125"/>
      <c r="AV44" s="123"/>
      <c r="AW44" s="22"/>
      <c r="AX44" s="134"/>
      <c r="AY44" s="134"/>
    </row>
    <row r="45" spans="1:51" ht="17.25" customHeight="1" x14ac:dyDescent="0.15">
      <c r="A45" s="449" t="s">
        <v>136</v>
      </c>
      <c r="B45" s="452" t="s">
        <v>21</v>
      </c>
      <c r="C45" s="437" t="s">
        <v>22</v>
      </c>
      <c r="D45" s="196"/>
      <c r="E45" s="197" t="s">
        <v>15</v>
      </c>
      <c r="F45" s="198" t="s">
        <v>164</v>
      </c>
      <c r="G45" s="197">
        <v>2</v>
      </c>
      <c r="H45" s="89"/>
      <c r="I45" s="71"/>
      <c r="J45" s="90"/>
      <c r="K45" s="73"/>
      <c r="L45" s="89"/>
      <c r="M45" s="71"/>
      <c r="N45" s="90"/>
      <c r="O45" s="72"/>
      <c r="P45" s="89"/>
      <c r="Q45" s="71"/>
      <c r="R45" s="90"/>
      <c r="S45" s="73"/>
      <c r="T45" s="89"/>
      <c r="U45" s="71"/>
      <c r="V45" s="90"/>
      <c r="W45" s="72"/>
      <c r="X45" s="89"/>
      <c r="Y45" s="71"/>
      <c r="Z45" s="90"/>
      <c r="AA45" s="73"/>
      <c r="AB45" s="89"/>
      <c r="AC45" s="71"/>
      <c r="AD45" s="90"/>
      <c r="AE45" s="72"/>
      <c r="AF45" s="89"/>
      <c r="AG45" s="71"/>
      <c r="AH45" s="90"/>
      <c r="AI45" s="73"/>
      <c r="AJ45" s="89"/>
      <c r="AK45" s="71"/>
      <c r="AL45" s="90"/>
      <c r="AM45" s="73"/>
      <c r="AN45" s="278"/>
      <c r="AO45" s="47"/>
      <c r="AP45" s="48"/>
      <c r="AR45" s="304"/>
      <c r="AS45" s="304" t="s">
        <v>285</v>
      </c>
      <c r="AT45" s="407" t="s">
        <v>21</v>
      </c>
      <c r="AU45" s="403" t="s">
        <v>22</v>
      </c>
      <c r="AV45" s="144">
        <v>259752611101</v>
      </c>
      <c r="AW45" s="129" t="str">
        <f t="shared" ref="AW45:AW51" si="3">F45</f>
        <v>アルゴリズムとデータ構造</v>
      </c>
      <c r="AX45" s="135"/>
      <c r="AY45" s="136"/>
    </row>
    <row r="46" spans="1:51" ht="17.25" customHeight="1" x14ac:dyDescent="0.15">
      <c r="A46" s="450"/>
      <c r="B46" s="453"/>
      <c r="C46" s="438"/>
      <c r="D46" s="176" t="s">
        <v>5</v>
      </c>
      <c r="E46" s="176" t="s">
        <v>15</v>
      </c>
      <c r="F46" s="177" t="s">
        <v>165</v>
      </c>
      <c r="G46" s="176">
        <v>2</v>
      </c>
      <c r="H46" s="92"/>
      <c r="I46" s="74"/>
      <c r="J46" s="93"/>
      <c r="K46" s="76"/>
      <c r="L46" s="92"/>
      <c r="M46" s="74"/>
      <c r="N46" s="93"/>
      <c r="O46" s="75"/>
      <c r="P46" s="92"/>
      <c r="Q46" s="74"/>
      <c r="R46" s="93"/>
      <c r="S46" s="76"/>
      <c r="T46" s="92"/>
      <c r="U46" s="74"/>
      <c r="V46" s="93"/>
      <c r="W46" s="75"/>
      <c r="X46" s="108"/>
      <c r="Y46" s="77"/>
      <c r="Z46" s="109"/>
      <c r="AA46" s="86"/>
      <c r="AB46" s="108"/>
      <c r="AC46" s="77"/>
      <c r="AD46" s="109"/>
      <c r="AE46" s="78"/>
      <c r="AF46" s="108"/>
      <c r="AG46" s="77"/>
      <c r="AH46" s="109"/>
      <c r="AI46" s="86"/>
      <c r="AJ46" s="108"/>
      <c r="AK46" s="77"/>
      <c r="AL46" s="109"/>
      <c r="AM46" s="86"/>
      <c r="AN46" s="279"/>
      <c r="AO46" s="49"/>
      <c r="AP46" s="50"/>
      <c r="AR46" s="304"/>
      <c r="AS46" s="304" t="s">
        <v>286</v>
      </c>
      <c r="AT46" s="408"/>
      <c r="AU46" s="405"/>
      <c r="AV46" s="126">
        <v>259752613126</v>
      </c>
      <c r="AW46" s="128" t="str">
        <f t="shared" si="3"/>
        <v>プログラミング言語II</v>
      </c>
      <c r="AX46" s="137"/>
      <c r="AY46" s="138"/>
    </row>
    <row r="47" spans="1:51" ht="17.25" customHeight="1" x14ac:dyDescent="0.15">
      <c r="A47" s="450"/>
      <c r="B47" s="453"/>
      <c r="C47" s="438"/>
      <c r="D47" s="199"/>
      <c r="E47" s="176" t="s">
        <v>15</v>
      </c>
      <c r="F47" s="177" t="s">
        <v>23</v>
      </c>
      <c r="G47" s="176">
        <v>2</v>
      </c>
      <c r="H47" s="92"/>
      <c r="I47" s="74"/>
      <c r="J47" s="93"/>
      <c r="K47" s="76"/>
      <c r="L47" s="92"/>
      <c r="M47" s="74"/>
      <c r="N47" s="93"/>
      <c r="O47" s="75"/>
      <c r="P47" s="92"/>
      <c r="Q47" s="74"/>
      <c r="R47" s="112"/>
      <c r="S47" s="76"/>
      <c r="T47" s="92"/>
      <c r="U47" s="74"/>
      <c r="V47" s="93"/>
      <c r="W47" s="75"/>
      <c r="X47" s="108"/>
      <c r="Y47" s="77"/>
      <c r="Z47" s="109"/>
      <c r="AA47" s="86"/>
      <c r="AB47" s="108"/>
      <c r="AC47" s="77"/>
      <c r="AD47" s="109"/>
      <c r="AE47" s="78"/>
      <c r="AF47" s="108"/>
      <c r="AG47" s="77"/>
      <c r="AH47" s="112"/>
      <c r="AI47" s="86"/>
      <c r="AJ47" s="108"/>
      <c r="AK47" s="77"/>
      <c r="AL47" s="109"/>
      <c r="AM47" s="86"/>
      <c r="AN47" s="279"/>
      <c r="AO47" s="58"/>
      <c r="AP47" s="59"/>
      <c r="AR47" s="304"/>
      <c r="AS47" s="304" t="s">
        <v>287</v>
      </c>
      <c r="AT47" s="408"/>
      <c r="AU47" s="405"/>
      <c r="AV47" s="126">
        <v>259752613134</v>
      </c>
      <c r="AW47" s="128" t="str">
        <f t="shared" si="3"/>
        <v>ソフトウェア工学</v>
      </c>
      <c r="AX47" s="137" t="s">
        <v>109</v>
      </c>
      <c r="AY47" s="138" t="s">
        <v>108</v>
      </c>
    </row>
    <row r="48" spans="1:51" ht="17.25" customHeight="1" x14ac:dyDescent="0.15">
      <c r="A48" s="450"/>
      <c r="B48" s="453"/>
      <c r="C48" s="438"/>
      <c r="D48" s="176" t="s">
        <v>5</v>
      </c>
      <c r="E48" s="176" t="s">
        <v>15</v>
      </c>
      <c r="F48" s="200" t="s">
        <v>166</v>
      </c>
      <c r="G48" s="176">
        <v>2</v>
      </c>
      <c r="H48" s="92"/>
      <c r="I48" s="74"/>
      <c r="J48" s="93"/>
      <c r="K48" s="76"/>
      <c r="L48" s="92"/>
      <c r="M48" s="74"/>
      <c r="N48" s="93"/>
      <c r="O48" s="75"/>
      <c r="P48" s="113"/>
      <c r="Q48" s="74"/>
      <c r="R48" s="93"/>
      <c r="S48" s="76"/>
      <c r="T48" s="92"/>
      <c r="U48" s="74"/>
      <c r="V48" s="93"/>
      <c r="W48" s="75"/>
      <c r="X48" s="108"/>
      <c r="Y48" s="77"/>
      <c r="Z48" s="109"/>
      <c r="AA48" s="86"/>
      <c r="AB48" s="108"/>
      <c r="AC48" s="77"/>
      <c r="AD48" s="109"/>
      <c r="AE48" s="78"/>
      <c r="AF48" s="113"/>
      <c r="AG48" s="77"/>
      <c r="AH48" s="109"/>
      <c r="AI48" s="86"/>
      <c r="AJ48" s="108"/>
      <c r="AK48" s="77"/>
      <c r="AL48" s="109"/>
      <c r="AM48" s="86"/>
      <c r="AN48" s="279"/>
      <c r="AO48" s="58"/>
      <c r="AP48" s="59"/>
      <c r="AR48" s="304"/>
      <c r="AS48" s="304" t="s">
        <v>288</v>
      </c>
      <c r="AT48" s="408"/>
      <c r="AU48" s="405"/>
      <c r="AV48" s="126">
        <v>259752613127</v>
      </c>
      <c r="AW48" s="128" t="str">
        <f t="shared" si="3"/>
        <v>オペレーティングシステム論</v>
      </c>
      <c r="AX48" s="137"/>
      <c r="AY48" s="138"/>
    </row>
    <row r="49" spans="1:51" ht="17.25" customHeight="1" x14ac:dyDescent="0.15">
      <c r="A49" s="450"/>
      <c r="B49" s="453"/>
      <c r="C49" s="438"/>
      <c r="D49" s="176" t="s">
        <v>5</v>
      </c>
      <c r="E49" s="176" t="s">
        <v>15</v>
      </c>
      <c r="F49" s="177" t="s">
        <v>167</v>
      </c>
      <c r="G49" s="176">
        <v>1</v>
      </c>
      <c r="H49" s="92"/>
      <c r="I49" s="74"/>
      <c r="J49" s="93"/>
      <c r="K49" s="76"/>
      <c r="L49" s="92"/>
      <c r="M49" s="74"/>
      <c r="N49" s="93"/>
      <c r="O49" s="75"/>
      <c r="P49" s="92"/>
      <c r="Q49" s="74"/>
      <c r="R49" s="93"/>
      <c r="S49" s="76"/>
      <c r="T49" s="92"/>
      <c r="U49" s="74"/>
      <c r="V49" s="93"/>
      <c r="W49" s="75"/>
      <c r="X49" s="108"/>
      <c r="Y49" s="77"/>
      <c r="Z49" s="109"/>
      <c r="AA49" s="86"/>
      <c r="AB49" s="108"/>
      <c r="AC49" s="77"/>
      <c r="AD49" s="109"/>
      <c r="AE49" s="78"/>
      <c r="AF49" s="108"/>
      <c r="AG49" s="77"/>
      <c r="AH49" s="109"/>
      <c r="AI49" s="86"/>
      <c r="AJ49" s="108"/>
      <c r="AK49" s="77"/>
      <c r="AL49" s="109"/>
      <c r="AM49" s="86"/>
      <c r="AN49" s="279"/>
      <c r="AO49" s="58"/>
      <c r="AP49" s="59"/>
      <c r="AR49" s="288"/>
      <c r="AT49" s="408"/>
      <c r="AU49" s="405"/>
      <c r="AV49" s="126">
        <v>250092900014</v>
      </c>
      <c r="AW49" s="128" t="str">
        <f t="shared" si="3"/>
        <v>プログラミング言語II演習</v>
      </c>
      <c r="AX49" s="137"/>
      <c r="AY49" s="138"/>
    </row>
    <row r="50" spans="1:51" ht="17.25" customHeight="1" x14ac:dyDescent="0.15">
      <c r="A50" s="450"/>
      <c r="B50" s="453"/>
      <c r="C50" s="438"/>
      <c r="D50" s="176" t="s">
        <v>5</v>
      </c>
      <c r="E50" s="176" t="s">
        <v>15</v>
      </c>
      <c r="F50" s="177" t="s">
        <v>24</v>
      </c>
      <c r="G50" s="176">
        <v>2</v>
      </c>
      <c r="H50" s="92"/>
      <c r="I50" s="74"/>
      <c r="J50" s="93"/>
      <c r="K50" s="76"/>
      <c r="L50" s="92"/>
      <c r="M50" s="74"/>
      <c r="N50" s="93"/>
      <c r="O50" s="75"/>
      <c r="P50" s="92"/>
      <c r="Q50" s="74"/>
      <c r="R50" s="93"/>
      <c r="S50" s="76"/>
      <c r="T50" s="92"/>
      <c r="U50" s="74"/>
      <c r="V50" s="93"/>
      <c r="W50" s="75"/>
      <c r="X50" s="108"/>
      <c r="Y50" s="77"/>
      <c r="Z50" s="109"/>
      <c r="AA50" s="86"/>
      <c r="AB50" s="108"/>
      <c r="AC50" s="77"/>
      <c r="AD50" s="109"/>
      <c r="AE50" s="78"/>
      <c r="AF50" s="108"/>
      <c r="AG50" s="77"/>
      <c r="AH50" s="109"/>
      <c r="AI50" s="86"/>
      <c r="AJ50" s="108"/>
      <c r="AK50" s="77"/>
      <c r="AL50" s="109"/>
      <c r="AM50" s="86"/>
      <c r="AN50" s="279"/>
      <c r="AO50" s="58"/>
      <c r="AP50" s="59"/>
      <c r="AR50" s="289"/>
      <c r="AT50" s="408"/>
      <c r="AU50" s="405"/>
      <c r="AV50" s="126">
        <v>259752613137</v>
      </c>
      <c r="AW50" s="128" t="str">
        <f t="shared" si="3"/>
        <v>オートマトンと言語理論</v>
      </c>
      <c r="AX50" s="137"/>
      <c r="AY50" s="142"/>
    </row>
    <row r="51" spans="1:51" ht="17.25" customHeight="1" thickBot="1" x14ac:dyDescent="0.2">
      <c r="A51" s="451"/>
      <c r="B51" s="454"/>
      <c r="C51" s="439"/>
      <c r="D51" s="201" t="s">
        <v>5</v>
      </c>
      <c r="E51" s="201" t="s">
        <v>15</v>
      </c>
      <c r="F51" s="202" t="s">
        <v>25</v>
      </c>
      <c r="G51" s="201">
        <v>2</v>
      </c>
      <c r="H51" s="101"/>
      <c r="I51" s="102"/>
      <c r="J51" s="103"/>
      <c r="K51" s="106"/>
      <c r="L51" s="101"/>
      <c r="M51" s="102"/>
      <c r="N51" s="103"/>
      <c r="O51" s="104"/>
      <c r="P51" s="101"/>
      <c r="Q51" s="102"/>
      <c r="R51" s="103"/>
      <c r="S51" s="106"/>
      <c r="T51" s="114"/>
      <c r="U51" s="115"/>
      <c r="V51" s="111"/>
      <c r="W51" s="116"/>
      <c r="X51" s="101"/>
      <c r="Y51" s="102"/>
      <c r="Z51" s="103"/>
      <c r="AA51" s="106"/>
      <c r="AB51" s="101"/>
      <c r="AC51" s="102"/>
      <c r="AD51" s="103"/>
      <c r="AE51" s="104"/>
      <c r="AF51" s="101"/>
      <c r="AG51" s="102"/>
      <c r="AH51" s="103"/>
      <c r="AI51" s="106"/>
      <c r="AJ51" s="114"/>
      <c r="AK51" s="115"/>
      <c r="AL51" s="111"/>
      <c r="AM51" s="87"/>
      <c r="AN51" s="280"/>
      <c r="AO51" s="60"/>
      <c r="AP51" s="61"/>
      <c r="AR51" s="289"/>
      <c r="AT51" s="409"/>
      <c r="AU51" s="406"/>
      <c r="AV51" s="127">
        <v>259752613101</v>
      </c>
      <c r="AW51" s="131" t="str">
        <f t="shared" si="3"/>
        <v>データベース</v>
      </c>
      <c r="AX51" s="139"/>
      <c r="AY51" s="141"/>
    </row>
    <row r="52" spans="1:51" ht="17.25" customHeight="1" thickBot="1" x14ac:dyDescent="0.2">
      <c r="A52" s="379" t="s">
        <v>53</v>
      </c>
      <c r="B52" s="380"/>
      <c r="C52" s="380"/>
      <c r="D52" s="380"/>
      <c r="E52" s="380"/>
      <c r="F52" s="380"/>
      <c r="G52" s="380"/>
      <c r="H52" s="79"/>
      <c r="I52" s="274">
        <f>SUM(I45:I51)</f>
        <v>0</v>
      </c>
      <c r="J52" s="80"/>
      <c r="K52" s="274">
        <f>SUM(K45:K51)</f>
        <v>0</v>
      </c>
      <c r="L52" s="79"/>
      <c r="M52" s="274">
        <f>SUM(M45:M51)</f>
        <v>0</v>
      </c>
      <c r="N52" s="80"/>
      <c r="O52" s="274">
        <f>SUM(O45:O51)</f>
        <v>0</v>
      </c>
      <c r="P52" s="79"/>
      <c r="Q52" s="274">
        <f>SUM(Q45:Q51)</f>
        <v>0</v>
      </c>
      <c r="R52" s="80"/>
      <c r="S52" s="274">
        <f>SUM(S45:S51)</f>
        <v>0</v>
      </c>
      <c r="T52" s="79"/>
      <c r="U52" s="274">
        <f>SUM(U45:U51)</f>
        <v>0</v>
      </c>
      <c r="V52" s="80"/>
      <c r="W52" s="274">
        <f>SUM(W45:W51)</f>
        <v>0</v>
      </c>
      <c r="X52" s="79"/>
      <c r="Y52" s="274">
        <f>SUM(Y45:Y51)</f>
        <v>0</v>
      </c>
      <c r="Z52" s="80"/>
      <c r="AA52" s="274">
        <f>SUM(AA45:AA51)</f>
        <v>0</v>
      </c>
      <c r="AB52" s="79"/>
      <c r="AC52" s="274">
        <f>SUM(AC45:AC51)</f>
        <v>0</v>
      </c>
      <c r="AD52" s="80"/>
      <c r="AE52" s="274">
        <f>SUM(AE45:AE51)</f>
        <v>0</v>
      </c>
      <c r="AF52" s="79"/>
      <c r="AG52" s="274">
        <f>SUM(AG45:AG51)</f>
        <v>0</v>
      </c>
      <c r="AH52" s="80"/>
      <c r="AI52" s="274">
        <f>SUM(AI45:AI51)</f>
        <v>0</v>
      </c>
      <c r="AJ52" s="79"/>
      <c r="AK52" s="274">
        <f>SUM(AK45:AK51)</f>
        <v>0</v>
      </c>
      <c r="AL52" s="80"/>
      <c r="AM52" s="277">
        <f>SUM(AM45:AM51)</f>
        <v>0</v>
      </c>
      <c r="AN52" s="121">
        <f>SUM(H52,J52,L52,N52,P52,R52,T52,V52,X52,Z52,AB52,AD52,AF52,AH52,AJ52,AL52)</f>
        <v>0</v>
      </c>
      <c r="AO52" s="21">
        <v>9</v>
      </c>
      <c r="AP52" s="259">
        <f>SUM(I52,K52,M52,O52,Q52,S52,U52,W52,Y52,AA52,AC52,AE52,AG52,AI52,AK52,AM52)</f>
        <v>0</v>
      </c>
      <c r="AR52" s="289"/>
      <c r="AT52" s="9"/>
      <c r="AU52" s="9"/>
      <c r="AW52" s="22"/>
    </row>
    <row r="53" spans="1:51" s="17" customFormat="1" ht="17.25" customHeight="1" thickBot="1" x14ac:dyDescent="0.2">
      <c r="A53" s="16"/>
      <c r="B53" s="16"/>
      <c r="C53" s="149"/>
      <c r="D53" s="5"/>
      <c r="E53" s="5"/>
      <c r="F53" s="18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9"/>
      <c r="AR53" s="289"/>
      <c r="AS53" s="284"/>
      <c r="AT53" s="125"/>
      <c r="AU53" s="125"/>
      <c r="AV53" s="123"/>
      <c r="AW53" s="22"/>
      <c r="AX53" s="134"/>
      <c r="AY53" s="134"/>
    </row>
    <row r="54" spans="1:51" ht="17.25" customHeight="1" x14ac:dyDescent="0.15">
      <c r="A54" s="449" t="s">
        <v>136</v>
      </c>
      <c r="B54" s="452" t="s">
        <v>26</v>
      </c>
      <c r="C54" s="455" t="s">
        <v>27</v>
      </c>
      <c r="D54" s="208" t="s">
        <v>5</v>
      </c>
      <c r="E54" s="208" t="s">
        <v>15</v>
      </c>
      <c r="F54" s="209" t="s">
        <v>28</v>
      </c>
      <c r="G54" s="212">
        <v>2</v>
      </c>
      <c r="H54" s="89"/>
      <c r="I54" s="71"/>
      <c r="J54" s="90"/>
      <c r="K54" s="72"/>
      <c r="L54" s="91"/>
      <c r="M54" s="71"/>
      <c r="N54" s="90"/>
      <c r="O54" s="71"/>
      <c r="P54" s="89"/>
      <c r="Q54" s="71"/>
      <c r="R54" s="90"/>
      <c r="S54" s="73"/>
      <c r="T54" s="89"/>
      <c r="U54" s="71"/>
      <c r="V54" s="90"/>
      <c r="W54" s="72"/>
      <c r="X54" s="89"/>
      <c r="Y54" s="71"/>
      <c r="Z54" s="90"/>
      <c r="AA54" s="72"/>
      <c r="AB54" s="91"/>
      <c r="AC54" s="71"/>
      <c r="AD54" s="90"/>
      <c r="AE54" s="71"/>
      <c r="AF54" s="89"/>
      <c r="AG54" s="71"/>
      <c r="AH54" s="90"/>
      <c r="AI54" s="73"/>
      <c r="AJ54" s="89"/>
      <c r="AK54" s="71"/>
      <c r="AL54" s="90"/>
      <c r="AM54" s="73"/>
      <c r="AN54" s="278"/>
      <c r="AO54" s="47"/>
      <c r="AP54" s="48"/>
      <c r="AR54" s="289"/>
      <c r="AS54" s="284"/>
      <c r="AT54" s="407" t="s">
        <v>26</v>
      </c>
      <c r="AU54" s="403" t="s">
        <v>27</v>
      </c>
      <c r="AV54" s="144">
        <v>259752611105</v>
      </c>
      <c r="AW54" s="129" t="str">
        <f t="shared" ref="AW54:AW62" si="4">F54</f>
        <v>情　報　論　理　回　路</v>
      </c>
      <c r="AX54" s="135"/>
      <c r="AY54" s="136"/>
    </row>
    <row r="55" spans="1:51" ht="17.25" customHeight="1" x14ac:dyDescent="0.15">
      <c r="A55" s="450"/>
      <c r="B55" s="453"/>
      <c r="C55" s="456"/>
      <c r="D55" s="182"/>
      <c r="E55" s="182" t="s">
        <v>15</v>
      </c>
      <c r="F55" s="189" t="s">
        <v>29</v>
      </c>
      <c r="G55" s="216">
        <v>2</v>
      </c>
      <c r="H55" s="92"/>
      <c r="I55" s="74"/>
      <c r="J55" s="93"/>
      <c r="K55" s="75"/>
      <c r="L55" s="94"/>
      <c r="M55" s="74"/>
      <c r="N55" s="93"/>
      <c r="O55" s="74"/>
      <c r="P55" s="92"/>
      <c r="Q55" s="74"/>
      <c r="R55" s="93"/>
      <c r="S55" s="76"/>
      <c r="T55" s="92"/>
      <c r="U55" s="74"/>
      <c r="V55" s="93"/>
      <c r="W55" s="75"/>
      <c r="X55" s="108"/>
      <c r="Y55" s="77"/>
      <c r="Z55" s="109"/>
      <c r="AA55" s="78"/>
      <c r="AB55" s="110"/>
      <c r="AC55" s="77"/>
      <c r="AD55" s="109"/>
      <c r="AE55" s="77"/>
      <c r="AF55" s="108"/>
      <c r="AG55" s="77"/>
      <c r="AH55" s="109"/>
      <c r="AI55" s="86"/>
      <c r="AJ55" s="108"/>
      <c r="AK55" s="77"/>
      <c r="AL55" s="109"/>
      <c r="AM55" s="86"/>
      <c r="AN55" s="279"/>
      <c r="AO55" s="58"/>
      <c r="AP55" s="59"/>
      <c r="AR55" s="289"/>
      <c r="AS55" s="284"/>
      <c r="AT55" s="408"/>
      <c r="AU55" s="405"/>
      <c r="AV55" s="126">
        <v>259752613125</v>
      </c>
      <c r="AW55" s="128" t="str">
        <f t="shared" si="4"/>
        <v>計算機ネットワーク</v>
      </c>
      <c r="AX55" s="137"/>
      <c r="AY55" s="138"/>
    </row>
    <row r="56" spans="1:51" ht="17.25" customHeight="1" x14ac:dyDescent="0.15">
      <c r="A56" s="450"/>
      <c r="B56" s="453"/>
      <c r="C56" s="456"/>
      <c r="D56" s="182"/>
      <c r="E56" s="182" t="s">
        <v>15</v>
      </c>
      <c r="F56" s="189" t="s">
        <v>168</v>
      </c>
      <c r="G56" s="216">
        <v>2</v>
      </c>
      <c r="H56" s="92"/>
      <c r="I56" s="74"/>
      <c r="J56" s="93"/>
      <c r="K56" s="75"/>
      <c r="L56" s="94"/>
      <c r="M56" s="74"/>
      <c r="N56" s="93"/>
      <c r="O56" s="74"/>
      <c r="P56" s="92"/>
      <c r="Q56" s="74"/>
      <c r="R56" s="112"/>
      <c r="S56" s="76"/>
      <c r="T56" s="92"/>
      <c r="U56" s="74"/>
      <c r="V56" s="93"/>
      <c r="W56" s="75"/>
      <c r="X56" s="108"/>
      <c r="Y56" s="77"/>
      <c r="Z56" s="109"/>
      <c r="AA56" s="78"/>
      <c r="AB56" s="110"/>
      <c r="AC56" s="77"/>
      <c r="AD56" s="109"/>
      <c r="AE56" s="77"/>
      <c r="AF56" s="108"/>
      <c r="AG56" s="77"/>
      <c r="AH56" s="112"/>
      <c r="AI56" s="86"/>
      <c r="AJ56" s="108"/>
      <c r="AK56" s="77"/>
      <c r="AL56" s="109"/>
      <c r="AM56" s="86"/>
      <c r="AN56" s="279"/>
      <c r="AO56" s="58"/>
      <c r="AP56" s="59"/>
      <c r="AR56" s="289"/>
      <c r="AS56" s="284"/>
      <c r="AT56" s="408"/>
      <c r="AU56" s="405"/>
      <c r="AV56" s="126">
        <v>259752613103</v>
      </c>
      <c r="AW56" s="128" t="str">
        <f t="shared" si="4"/>
        <v>計測工学</v>
      </c>
      <c r="AX56" s="137"/>
      <c r="AY56" s="138"/>
    </row>
    <row r="57" spans="1:51" ht="17.25" customHeight="1" x14ac:dyDescent="0.15">
      <c r="A57" s="450"/>
      <c r="B57" s="453"/>
      <c r="C57" s="456"/>
      <c r="D57" s="182" t="s">
        <v>5</v>
      </c>
      <c r="E57" s="182" t="s">
        <v>15</v>
      </c>
      <c r="F57" s="191" t="s">
        <v>169</v>
      </c>
      <c r="G57" s="213">
        <v>2</v>
      </c>
      <c r="H57" s="92"/>
      <c r="I57" s="74"/>
      <c r="J57" s="93"/>
      <c r="K57" s="75"/>
      <c r="L57" s="94"/>
      <c r="M57" s="74"/>
      <c r="N57" s="93"/>
      <c r="O57" s="74"/>
      <c r="P57" s="113"/>
      <c r="Q57" s="74"/>
      <c r="R57" s="93"/>
      <c r="S57" s="76"/>
      <c r="T57" s="92"/>
      <c r="U57" s="74"/>
      <c r="V57" s="93"/>
      <c r="W57" s="75"/>
      <c r="X57" s="108"/>
      <c r="Y57" s="77"/>
      <c r="Z57" s="109"/>
      <c r="AA57" s="78"/>
      <c r="AB57" s="110"/>
      <c r="AC57" s="77"/>
      <c r="AD57" s="109"/>
      <c r="AE57" s="77"/>
      <c r="AF57" s="113"/>
      <c r="AG57" s="77"/>
      <c r="AH57" s="109"/>
      <c r="AI57" s="86"/>
      <c r="AJ57" s="108"/>
      <c r="AK57" s="77"/>
      <c r="AL57" s="109"/>
      <c r="AM57" s="86"/>
      <c r="AN57" s="279"/>
      <c r="AO57" s="58"/>
      <c r="AP57" s="59"/>
      <c r="AR57" s="289"/>
      <c r="AS57" s="284"/>
      <c r="AT57" s="408"/>
      <c r="AU57" s="405"/>
      <c r="AV57" s="126">
        <v>259752613106</v>
      </c>
      <c r="AW57" s="128" t="str">
        <f t="shared" si="4"/>
        <v>人工知能</v>
      </c>
      <c r="AX57" s="137"/>
      <c r="AY57" s="138"/>
    </row>
    <row r="58" spans="1:51" ht="17.25" customHeight="1" x14ac:dyDescent="0.15">
      <c r="A58" s="450"/>
      <c r="B58" s="453"/>
      <c r="C58" s="456"/>
      <c r="D58" s="182" t="s">
        <v>5</v>
      </c>
      <c r="E58" s="182" t="s">
        <v>15</v>
      </c>
      <c r="F58" s="189" t="s">
        <v>34</v>
      </c>
      <c r="G58" s="216">
        <v>2</v>
      </c>
      <c r="H58" s="92"/>
      <c r="I58" s="74"/>
      <c r="J58" s="93"/>
      <c r="K58" s="75"/>
      <c r="L58" s="94"/>
      <c r="M58" s="74"/>
      <c r="N58" s="93"/>
      <c r="O58" s="74"/>
      <c r="P58" s="92"/>
      <c r="Q58" s="74"/>
      <c r="R58" s="93"/>
      <c r="S58" s="76"/>
      <c r="T58" s="92"/>
      <c r="U58" s="74"/>
      <c r="V58" s="93"/>
      <c r="W58" s="75"/>
      <c r="X58" s="108"/>
      <c r="Y58" s="77"/>
      <c r="Z58" s="109"/>
      <c r="AA58" s="78"/>
      <c r="AB58" s="110"/>
      <c r="AC58" s="77"/>
      <c r="AD58" s="109"/>
      <c r="AE58" s="77"/>
      <c r="AF58" s="108"/>
      <c r="AG58" s="77"/>
      <c r="AH58" s="109"/>
      <c r="AI58" s="86"/>
      <c r="AJ58" s="108"/>
      <c r="AK58" s="77"/>
      <c r="AL58" s="109"/>
      <c r="AM58" s="86"/>
      <c r="AN58" s="279"/>
      <c r="AO58" s="58"/>
      <c r="AP58" s="59"/>
      <c r="AR58" s="289"/>
      <c r="AS58" s="284"/>
      <c r="AT58" s="408"/>
      <c r="AU58" s="405"/>
      <c r="AV58" s="126">
        <v>250092900015</v>
      </c>
      <c r="AW58" s="128" t="str">
        <f t="shared" si="4"/>
        <v>情報通信工学</v>
      </c>
      <c r="AX58" s="137"/>
      <c r="AY58" s="138"/>
    </row>
    <row r="59" spans="1:51" ht="17.25" customHeight="1" x14ac:dyDescent="0.15">
      <c r="A59" s="450"/>
      <c r="B59" s="453"/>
      <c r="C59" s="456"/>
      <c r="D59" s="203"/>
      <c r="E59" s="194" t="s">
        <v>15</v>
      </c>
      <c r="F59" s="195" t="s">
        <v>30</v>
      </c>
      <c r="G59" s="213">
        <v>2</v>
      </c>
      <c r="H59" s="92"/>
      <c r="I59" s="74"/>
      <c r="J59" s="93"/>
      <c r="K59" s="75"/>
      <c r="L59" s="94"/>
      <c r="M59" s="74"/>
      <c r="N59" s="93"/>
      <c r="O59" s="74"/>
      <c r="P59" s="92"/>
      <c r="Q59" s="74"/>
      <c r="R59" s="93"/>
      <c r="S59" s="76"/>
      <c r="T59" s="92"/>
      <c r="U59" s="74"/>
      <c r="V59" s="93"/>
      <c r="W59" s="75"/>
      <c r="X59" s="108"/>
      <c r="Y59" s="77"/>
      <c r="Z59" s="109"/>
      <c r="AA59" s="78"/>
      <c r="AB59" s="110"/>
      <c r="AC59" s="77"/>
      <c r="AD59" s="109"/>
      <c r="AE59" s="77"/>
      <c r="AF59" s="108"/>
      <c r="AG59" s="77"/>
      <c r="AH59" s="109"/>
      <c r="AI59" s="86"/>
      <c r="AJ59" s="108"/>
      <c r="AK59" s="77"/>
      <c r="AL59" s="109"/>
      <c r="AM59" s="86"/>
      <c r="AN59" s="279"/>
      <c r="AO59" s="58"/>
      <c r="AP59" s="59"/>
      <c r="AR59" s="289"/>
      <c r="AS59" s="284"/>
      <c r="AT59" s="408"/>
      <c r="AU59" s="405"/>
      <c r="AV59" s="126">
        <v>250092900016</v>
      </c>
      <c r="AW59" s="128" t="str">
        <f t="shared" si="4"/>
        <v>マルチメディア</v>
      </c>
      <c r="AX59" s="137"/>
      <c r="AY59" s="138"/>
    </row>
    <row r="60" spans="1:51" ht="17.25" customHeight="1" x14ac:dyDescent="0.15">
      <c r="A60" s="450"/>
      <c r="B60" s="453"/>
      <c r="C60" s="456"/>
      <c r="D60" s="175"/>
      <c r="E60" s="175" t="s">
        <v>15</v>
      </c>
      <c r="F60" s="273" t="s">
        <v>170</v>
      </c>
      <c r="G60" s="213">
        <v>2</v>
      </c>
      <c r="H60" s="92"/>
      <c r="I60" s="74"/>
      <c r="J60" s="93"/>
      <c r="K60" s="75"/>
      <c r="L60" s="94"/>
      <c r="M60" s="74"/>
      <c r="N60" s="93"/>
      <c r="O60" s="74"/>
      <c r="P60" s="92"/>
      <c r="Q60" s="74"/>
      <c r="R60" s="112"/>
      <c r="S60" s="76"/>
      <c r="T60" s="92"/>
      <c r="U60" s="74"/>
      <c r="V60" s="93"/>
      <c r="W60" s="75"/>
      <c r="X60" s="108"/>
      <c r="Y60" s="77"/>
      <c r="Z60" s="109"/>
      <c r="AA60" s="78"/>
      <c r="AB60" s="110"/>
      <c r="AC60" s="77"/>
      <c r="AD60" s="109"/>
      <c r="AE60" s="77"/>
      <c r="AF60" s="108"/>
      <c r="AG60" s="77"/>
      <c r="AH60" s="112"/>
      <c r="AI60" s="86"/>
      <c r="AJ60" s="108"/>
      <c r="AK60" s="77"/>
      <c r="AL60" s="109"/>
      <c r="AM60" s="86"/>
      <c r="AN60" s="279"/>
      <c r="AO60" s="58"/>
      <c r="AP60" s="59"/>
      <c r="AR60" s="289"/>
      <c r="AS60" s="284"/>
      <c r="AT60" s="408"/>
      <c r="AU60" s="405"/>
      <c r="AV60" s="126">
        <v>259752613118</v>
      </c>
      <c r="AW60" s="128" t="str">
        <f t="shared" si="4"/>
        <v>自然言語処理</v>
      </c>
      <c r="AX60" s="137"/>
      <c r="AY60" s="138"/>
    </row>
    <row r="61" spans="1:51" ht="17.25" customHeight="1" x14ac:dyDescent="0.15">
      <c r="A61" s="450"/>
      <c r="B61" s="453"/>
      <c r="C61" s="456"/>
      <c r="D61" s="13" t="s">
        <v>5</v>
      </c>
      <c r="E61" s="169" t="s">
        <v>15</v>
      </c>
      <c r="F61" s="170" t="s">
        <v>32</v>
      </c>
      <c r="G61" s="218">
        <v>2</v>
      </c>
      <c r="H61" s="92"/>
      <c r="I61" s="74"/>
      <c r="J61" s="93"/>
      <c r="K61" s="75"/>
      <c r="L61" s="94"/>
      <c r="M61" s="74"/>
      <c r="N61" s="93"/>
      <c r="O61" s="74"/>
      <c r="P61" s="92"/>
      <c r="Q61" s="74"/>
      <c r="R61" s="93"/>
      <c r="S61" s="76"/>
      <c r="T61" s="92"/>
      <c r="U61" s="74"/>
      <c r="V61" s="93"/>
      <c r="W61" s="75"/>
      <c r="X61" s="108"/>
      <c r="Y61" s="77"/>
      <c r="Z61" s="109"/>
      <c r="AA61" s="78"/>
      <c r="AB61" s="110"/>
      <c r="AC61" s="77"/>
      <c r="AD61" s="109"/>
      <c r="AE61" s="77"/>
      <c r="AF61" s="108"/>
      <c r="AG61" s="77"/>
      <c r="AH61" s="109"/>
      <c r="AI61" s="86"/>
      <c r="AJ61" s="108"/>
      <c r="AK61" s="77"/>
      <c r="AL61" s="109"/>
      <c r="AM61" s="86"/>
      <c r="AN61" s="279"/>
      <c r="AO61" s="58"/>
      <c r="AP61" s="59"/>
      <c r="AR61" s="289"/>
      <c r="AS61" s="284"/>
      <c r="AT61" s="408"/>
      <c r="AU61" s="405"/>
      <c r="AV61" s="126">
        <v>259752613122</v>
      </c>
      <c r="AW61" s="128" t="str">
        <f t="shared" si="4"/>
        <v>画像情報工学</v>
      </c>
      <c r="AX61" s="137"/>
      <c r="AY61" s="138"/>
    </row>
    <row r="62" spans="1:51" ht="17.25" customHeight="1" thickBot="1" x14ac:dyDescent="0.2">
      <c r="A62" s="451"/>
      <c r="B62" s="454"/>
      <c r="C62" s="457"/>
      <c r="D62" s="173"/>
      <c r="E62" s="173" t="s">
        <v>15</v>
      </c>
      <c r="F62" s="174" t="s">
        <v>33</v>
      </c>
      <c r="G62" s="219">
        <v>2</v>
      </c>
      <c r="H62" s="92"/>
      <c r="I62" s="74"/>
      <c r="J62" s="93"/>
      <c r="K62" s="75"/>
      <c r="L62" s="94"/>
      <c r="M62" s="74"/>
      <c r="N62" s="93"/>
      <c r="O62" s="74"/>
      <c r="P62" s="92"/>
      <c r="Q62" s="74"/>
      <c r="R62" s="93"/>
      <c r="S62" s="76"/>
      <c r="T62" s="92"/>
      <c r="U62" s="74"/>
      <c r="V62" s="93"/>
      <c r="W62" s="75"/>
      <c r="X62" s="108"/>
      <c r="Y62" s="77"/>
      <c r="Z62" s="109"/>
      <c r="AA62" s="78"/>
      <c r="AB62" s="110"/>
      <c r="AC62" s="77"/>
      <c r="AD62" s="109"/>
      <c r="AE62" s="77"/>
      <c r="AF62" s="108"/>
      <c r="AG62" s="77"/>
      <c r="AH62" s="109"/>
      <c r="AI62" s="86"/>
      <c r="AJ62" s="108"/>
      <c r="AK62" s="77"/>
      <c r="AL62" s="109"/>
      <c r="AM62" s="86"/>
      <c r="AN62" s="279"/>
      <c r="AO62" s="58"/>
      <c r="AP62" s="59"/>
      <c r="AR62" s="289"/>
      <c r="AS62" s="284"/>
      <c r="AT62" s="408"/>
      <c r="AU62" s="405"/>
      <c r="AV62" s="126">
        <v>251329000006</v>
      </c>
      <c r="AW62" s="128" t="str">
        <f t="shared" si="4"/>
        <v>シミュレーション工学</v>
      </c>
      <c r="AX62" s="137" t="s">
        <v>110</v>
      </c>
      <c r="AY62" s="138"/>
    </row>
    <row r="63" spans="1:51" ht="17.25" customHeight="1" thickBot="1" x14ac:dyDescent="0.2">
      <c r="A63" s="379" t="s">
        <v>53</v>
      </c>
      <c r="B63" s="380"/>
      <c r="C63" s="380"/>
      <c r="D63" s="380"/>
      <c r="E63" s="380"/>
      <c r="F63" s="380"/>
      <c r="G63" s="380"/>
      <c r="H63" s="79"/>
      <c r="I63" s="274">
        <f>SUM(I54:I62)</f>
        <v>0</v>
      </c>
      <c r="J63" s="80"/>
      <c r="K63" s="274">
        <f>SUM(K54:K62)</f>
        <v>0</v>
      </c>
      <c r="L63" s="79"/>
      <c r="M63" s="274">
        <f>SUM(M54:M62)</f>
        <v>0</v>
      </c>
      <c r="N63" s="80"/>
      <c r="O63" s="274">
        <f>SUM(O54:O62)</f>
        <v>0</v>
      </c>
      <c r="P63" s="79"/>
      <c r="Q63" s="274">
        <f>SUM(Q54:Q62)</f>
        <v>0</v>
      </c>
      <c r="R63" s="80"/>
      <c r="S63" s="274">
        <f>SUM(S54:S62)</f>
        <v>0</v>
      </c>
      <c r="T63" s="79"/>
      <c r="U63" s="274">
        <f>SUM(U54:U62)</f>
        <v>0</v>
      </c>
      <c r="V63" s="80"/>
      <c r="W63" s="274">
        <f>SUM(W54:W62)</f>
        <v>0</v>
      </c>
      <c r="X63" s="79"/>
      <c r="Y63" s="274">
        <f>SUM(Y54:Y62)</f>
        <v>0</v>
      </c>
      <c r="Z63" s="80"/>
      <c r="AA63" s="274">
        <f>SUM(AA54:AA62)</f>
        <v>0</v>
      </c>
      <c r="AB63" s="79"/>
      <c r="AC63" s="274">
        <f>SUM(AC54:AC62)</f>
        <v>0</v>
      </c>
      <c r="AD63" s="80"/>
      <c r="AE63" s="274">
        <f>SUM(AE54:AE62)</f>
        <v>0</v>
      </c>
      <c r="AF63" s="79"/>
      <c r="AG63" s="274">
        <f>SUM(AG54:AG62)</f>
        <v>0</v>
      </c>
      <c r="AH63" s="80"/>
      <c r="AI63" s="274">
        <f>SUM(AI54:AI62)</f>
        <v>0</v>
      </c>
      <c r="AJ63" s="79"/>
      <c r="AK63" s="274">
        <f>SUM(AK54:AK62)</f>
        <v>0</v>
      </c>
      <c r="AL63" s="80"/>
      <c r="AM63" s="277">
        <f>SUM(AM54:AM62)</f>
        <v>0</v>
      </c>
      <c r="AN63" s="121">
        <f>SUM(H63,J63,L63,N63,P63,R63,T63,V63,X63,Z63,AB63,AD63,AF63,AH63,AJ63,AL63)</f>
        <v>0</v>
      </c>
      <c r="AO63" s="21">
        <v>10</v>
      </c>
      <c r="AP63" s="259">
        <f>SUM(I63,K63,M63,O63,Q63,S63,U63,W63,Y63,AA63,AC63,AE63,AG63,AI63,AK63,AM63)</f>
        <v>0</v>
      </c>
      <c r="AR63" s="289"/>
      <c r="AS63" s="284"/>
      <c r="AT63" s="9"/>
      <c r="AU63" s="9"/>
      <c r="AW63" s="22"/>
    </row>
    <row r="64" spans="1:51" s="17" customFormat="1" ht="17.25" customHeight="1" thickBot="1" x14ac:dyDescent="0.2">
      <c r="A64" s="16"/>
      <c r="B64" s="16"/>
      <c r="C64" s="149"/>
      <c r="D64" s="5"/>
      <c r="E64" s="5"/>
      <c r="F64" s="18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9"/>
      <c r="AR64" s="283"/>
      <c r="AS64" s="284"/>
      <c r="AT64" s="125"/>
      <c r="AU64" s="125"/>
      <c r="AV64" s="123"/>
      <c r="AW64" s="22"/>
      <c r="AX64" s="134"/>
      <c r="AY64" s="134"/>
    </row>
    <row r="65" spans="1:51" ht="17.25" customHeight="1" x14ac:dyDescent="0.15">
      <c r="A65" s="449" t="s">
        <v>136</v>
      </c>
      <c r="B65" s="452" t="s">
        <v>35</v>
      </c>
      <c r="C65" s="440" t="s">
        <v>36</v>
      </c>
      <c r="D65" s="166" t="s">
        <v>5</v>
      </c>
      <c r="E65" s="166" t="s">
        <v>15</v>
      </c>
      <c r="F65" s="167" t="s">
        <v>50</v>
      </c>
      <c r="G65" s="220">
        <v>2</v>
      </c>
      <c r="H65" s="89"/>
      <c r="I65" s="71"/>
      <c r="J65" s="90"/>
      <c r="K65" s="72"/>
      <c r="L65" s="89"/>
      <c r="M65" s="71"/>
      <c r="N65" s="90"/>
      <c r="O65" s="72"/>
      <c r="P65" s="89"/>
      <c r="Q65" s="71"/>
      <c r="R65" s="90"/>
      <c r="S65" s="72"/>
      <c r="T65" s="89"/>
      <c r="U65" s="71"/>
      <c r="V65" s="90"/>
      <c r="W65" s="72"/>
      <c r="X65" s="89"/>
      <c r="Y65" s="71"/>
      <c r="Z65" s="90"/>
      <c r="AA65" s="72"/>
      <c r="AB65" s="89"/>
      <c r="AC65" s="71"/>
      <c r="AD65" s="90"/>
      <c r="AE65" s="72"/>
      <c r="AF65" s="89"/>
      <c r="AG65" s="71"/>
      <c r="AH65" s="90"/>
      <c r="AI65" s="72"/>
      <c r="AJ65" s="89"/>
      <c r="AK65" s="71"/>
      <c r="AL65" s="90"/>
      <c r="AM65" s="73"/>
      <c r="AN65" s="278"/>
      <c r="AO65" s="47"/>
      <c r="AP65" s="48"/>
      <c r="AQ65" s="17"/>
      <c r="AR65" s="289"/>
      <c r="AS65" s="284"/>
      <c r="AT65" s="407" t="s">
        <v>35</v>
      </c>
      <c r="AU65" s="458" t="s">
        <v>36</v>
      </c>
      <c r="AV65" s="144">
        <v>250092900018</v>
      </c>
      <c r="AW65" s="129" t="str">
        <f t="shared" ref="AW65:AW74" si="5">F65</f>
        <v>生体機構学</v>
      </c>
      <c r="AX65" s="135"/>
      <c r="AY65" s="136"/>
    </row>
    <row r="66" spans="1:51" ht="17.25" customHeight="1" x14ac:dyDescent="0.15">
      <c r="A66" s="450"/>
      <c r="B66" s="453"/>
      <c r="C66" s="441"/>
      <c r="D66" s="15" t="s">
        <v>5</v>
      </c>
      <c r="E66" s="175" t="s">
        <v>15</v>
      </c>
      <c r="F66" s="205" t="s">
        <v>172</v>
      </c>
      <c r="G66" s="213">
        <v>2</v>
      </c>
      <c r="H66" s="92"/>
      <c r="I66" s="74"/>
      <c r="J66" s="93"/>
      <c r="K66" s="75"/>
      <c r="L66" s="92"/>
      <c r="M66" s="74"/>
      <c r="N66" s="93"/>
      <c r="O66" s="75"/>
      <c r="P66" s="92"/>
      <c r="Q66" s="74"/>
      <c r="R66" s="93"/>
      <c r="S66" s="75"/>
      <c r="T66" s="92"/>
      <c r="U66" s="74"/>
      <c r="V66" s="93"/>
      <c r="W66" s="75"/>
      <c r="X66" s="108"/>
      <c r="Y66" s="77"/>
      <c r="Z66" s="109"/>
      <c r="AA66" s="78"/>
      <c r="AB66" s="108"/>
      <c r="AC66" s="77"/>
      <c r="AD66" s="109"/>
      <c r="AE66" s="78"/>
      <c r="AF66" s="108"/>
      <c r="AG66" s="77"/>
      <c r="AH66" s="109"/>
      <c r="AI66" s="78"/>
      <c r="AJ66" s="108"/>
      <c r="AK66" s="77"/>
      <c r="AL66" s="109"/>
      <c r="AM66" s="86"/>
      <c r="AN66" s="279"/>
      <c r="AO66" s="58"/>
      <c r="AP66" s="59"/>
      <c r="AS66" s="286"/>
      <c r="AT66" s="408"/>
      <c r="AU66" s="459"/>
      <c r="AV66" s="126">
        <v>259652616115</v>
      </c>
      <c r="AW66" s="128" t="str">
        <f t="shared" si="5"/>
        <v>システム工学</v>
      </c>
      <c r="AX66" s="137"/>
      <c r="AY66" s="138"/>
    </row>
    <row r="67" spans="1:51" ht="17.25" customHeight="1" x14ac:dyDescent="0.15">
      <c r="A67" s="450"/>
      <c r="B67" s="453"/>
      <c r="C67" s="441"/>
      <c r="D67" s="13"/>
      <c r="E67" s="176" t="s">
        <v>15</v>
      </c>
      <c r="F67" s="177" t="s">
        <v>173</v>
      </c>
      <c r="G67" s="221">
        <v>2</v>
      </c>
      <c r="H67" s="92"/>
      <c r="I67" s="74"/>
      <c r="J67" s="93"/>
      <c r="K67" s="75"/>
      <c r="L67" s="92"/>
      <c r="M67" s="74"/>
      <c r="N67" s="93"/>
      <c r="O67" s="75"/>
      <c r="P67" s="92"/>
      <c r="Q67" s="74"/>
      <c r="R67" s="112"/>
      <c r="S67" s="75"/>
      <c r="T67" s="92"/>
      <c r="U67" s="74"/>
      <c r="V67" s="93"/>
      <c r="W67" s="75"/>
      <c r="X67" s="108"/>
      <c r="Y67" s="77"/>
      <c r="Z67" s="109"/>
      <c r="AA67" s="78"/>
      <c r="AB67" s="108"/>
      <c r="AC67" s="77"/>
      <c r="AD67" s="109"/>
      <c r="AE67" s="78"/>
      <c r="AF67" s="108"/>
      <c r="AG67" s="77"/>
      <c r="AH67" s="112"/>
      <c r="AI67" s="78"/>
      <c r="AJ67" s="108"/>
      <c r="AK67" s="77"/>
      <c r="AL67" s="109"/>
      <c r="AM67" s="86"/>
      <c r="AN67" s="279"/>
      <c r="AO67" s="58"/>
      <c r="AP67" s="59"/>
      <c r="AR67" s="289"/>
      <c r="AS67" s="284"/>
      <c r="AT67" s="408"/>
      <c r="AU67" s="459"/>
      <c r="AV67" s="126">
        <v>259752614102</v>
      </c>
      <c r="AW67" s="128" t="str">
        <f t="shared" si="5"/>
        <v>電気回路学II</v>
      </c>
      <c r="AX67" s="137" t="s">
        <v>112</v>
      </c>
      <c r="AY67" s="461" t="s">
        <v>111</v>
      </c>
    </row>
    <row r="68" spans="1:51" ht="17.25" customHeight="1" x14ac:dyDescent="0.15">
      <c r="A68" s="450"/>
      <c r="B68" s="453"/>
      <c r="C68" s="441"/>
      <c r="D68" s="178"/>
      <c r="E68" s="178" t="s">
        <v>15</v>
      </c>
      <c r="F68" s="206" t="s">
        <v>174</v>
      </c>
      <c r="G68" s="222">
        <v>2</v>
      </c>
      <c r="H68" s="92"/>
      <c r="I68" s="74"/>
      <c r="J68" s="93"/>
      <c r="K68" s="75"/>
      <c r="L68" s="92"/>
      <c r="M68" s="74"/>
      <c r="N68" s="93"/>
      <c r="O68" s="75"/>
      <c r="P68" s="113"/>
      <c r="Q68" s="74"/>
      <c r="R68" s="93"/>
      <c r="S68" s="75"/>
      <c r="T68" s="92"/>
      <c r="U68" s="74"/>
      <c r="V68" s="93"/>
      <c r="W68" s="75"/>
      <c r="X68" s="108"/>
      <c r="Y68" s="77"/>
      <c r="Z68" s="109"/>
      <c r="AA68" s="78"/>
      <c r="AB68" s="108"/>
      <c r="AC68" s="77"/>
      <c r="AD68" s="109"/>
      <c r="AE68" s="78"/>
      <c r="AF68" s="113"/>
      <c r="AG68" s="77"/>
      <c r="AH68" s="109"/>
      <c r="AI68" s="78"/>
      <c r="AJ68" s="108"/>
      <c r="AK68" s="77"/>
      <c r="AL68" s="109"/>
      <c r="AM68" s="86"/>
      <c r="AN68" s="279"/>
      <c r="AO68" s="58"/>
      <c r="AP68" s="59"/>
      <c r="AR68" s="289"/>
      <c r="AS68" s="284"/>
      <c r="AT68" s="408"/>
      <c r="AU68" s="459"/>
      <c r="AV68" s="126">
        <v>259752613108</v>
      </c>
      <c r="AW68" s="128" t="str">
        <f t="shared" si="5"/>
        <v>生体情報工学I</v>
      </c>
      <c r="AX68" s="137"/>
      <c r="AY68" s="462"/>
    </row>
    <row r="69" spans="1:51" ht="17.25" customHeight="1" x14ac:dyDescent="0.15">
      <c r="A69" s="450"/>
      <c r="B69" s="453"/>
      <c r="C69" s="441"/>
      <c r="D69" s="169"/>
      <c r="E69" s="169" t="s">
        <v>15</v>
      </c>
      <c r="F69" s="170" t="s">
        <v>175</v>
      </c>
      <c r="G69" s="217">
        <v>2</v>
      </c>
      <c r="H69" s="92"/>
      <c r="I69" s="74"/>
      <c r="J69" s="93"/>
      <c r="K69" s="75"/>
      <c r="L69" s="92"/>
      <c r="M69" s="74"/>
      <c r="N69" s="93"/>
      <c r="O69" s="75"/>
      <c r="P69" s="92"/>
      <c r="Q69" s="74"/>
      <c r="R69" s="93"/>
      <c r="S69" s="75"/>
      <c r="T69" s="92"/>
      <c r="U69" s="74"/>
      <c r="V69" s="93"/>
      <c r="W69" s="75"/>
      <c r="X69" s="108"/>
      <c r="Y69" s="77"/>
      <c r="Z69" s="109"/>
      <c r="AA69" s="78"/>
      <c r="AB69" s="108"/>
      <c r="AC69" s="77"/>
      <c r="AD69" s="109"/>
      <c r="AE69" s="78"/>
      <c r="AF69" s="108"/>
      <c r="AG69" s="77"/>
      <c r="AH69" s="109"/>
      <c r="AI69" s="78"/>
      <c r="AJ69" s="108"/>
      <c r="AK69" s="77"/>
      <c r="AL69" s="109"/>
      <c r="AM69" s="86"/>
      <c r="AN69" s="279"/>
      <c r="AO69" s="58"/>
      <c r="AP69" s="59"/>
      <c r="AR69" s="289"/>
      <c r="AS69" s="284"/>
      <c r="AT69" s="408"/>
      <c r="AU69" s="459"/>
      <c r="AV69" s="126">
        <v>250226013001</v>
      </c>
      <c r="AW69" s="128" t="str">
        <f t="shared" si="5"/>
        <v>電子回路</v>
      </c>
      <c r="AX69" s="137"/>
      <c r="AY69" s="138"/>
    </row>
    <row r="70" spans="1:51" ht="17.25" customHeight="1" x14ac:dyDescent="0.15">
      <c r="A70" s="450"/>
      <c r="B70" s="453"/>
      <c r="C70" s="441"/>
      <c r="D70" s="271" t="s">
        <v>5</v>
      </c>
      <c r="E70" s="169" t="s">
        <v>15</v>
      </c>
      <c r="F70" s="170" t="s">
        <v>176</v>
      </c>
      <c r="G70" s="217">
        <v>2</v>
      </c>
      <c r="H70" s="92"/>
      <c r="I70" s="74"/>
      <c r="J70" s="93"/>
      <c r="K70" s="75"/>
      <c r="L70" s="92"/>
      <c r="M70" s="74"/>
      <c r="N70" s="93"/>
      <c r="O70" s="75"/>
      <c r="P70" s="92"/>
      <c r="Q70" s="74"/>
      <c r="R70" s="93"/>
      <c r="S70" s="75"/>
      <c r="T70" s="92"/>
      <c r="U70" s="74"/>
      <c r="V70" s="93"/>
      <c r="W70" s="75"/>
      <c r="X70" s="108"/>
      <c r="Y70" s="77"/>
      <c r="Z70" s="109"/>
      <c r="AA70" s="78"/>
      <c r="AB70" s="108"/>
      <c r="AC70" s="77"/>
      <c r="AD70" s="109"/>
      <c r="AE70" s="78"/>
      <c r="AF70" s="108"/>
      <c r="AG70" s="77"/>
      <c r="AH70" s="109"/>
      <c r="AI70" s="78"/>
      <c r="AJ70" s="108"/>
      <c r="AK70" s="77"/>
      <c r="AL70" s="109"/>
      <c r="AM70" s="86"/>
      <c r="AN70" s="279"/>
      <c r="AO70" s="58"/>
      <c r="AP70" s="59"/>
      <c r="AR70" s="289"/>
      <c r="AS70" s="284"/>
      <c r="AT70" s="408"/>
      <c r="AU70" s="459"/>
      <c r="AV70" s="126">
        <v>250092900021</v>
      </c>
      <c r="AW70" s="128" t="str">
        <f t="shared" si="5"/>
        <v>計算物理学</v>
      </c>
      <c r="AX70" s="137"/>
      <c r="AY70" s="138"/>
    </row>
    <row r="71" spans="1:51" ht="17.25" customHeight="1" x14ac:dyDescent="0.15">
      <c r="A71" s="450"/>
      <c r="B71" s="453"/>
      <c r="C71" s="441"/>
      <c r="D71" s="13" t="s">
        <v>5</v>
      </c>
      <c r="E71" s="176" t="s">
        <v>15</v>
      </c>
      <c r="F71" s="177" t="s">
        <v>171</v>
      </c>
      <c r="G71" s="221">
        <v>2</v>
      </c>
      <c r="H71" s="108"/>
      <c r="I71" s="77"/>
      <c r="J71" s="109"/>
      <c r="K71" s="78"/>
      <c r="L71" s="108"/>
      <c r="M71" s="77"/>
      <c r="N71" s="109"/>
      <c r="O71" s="78"/>
      <c r="P71" s="108"/>
      <c r="Q71" s="77"/>
      <c r="R71" s="109"/>
      <c r="S71" s="78"/>
      <c r="T71" s="108"/>
      <c r="U71" s="77"/>
      <c r="V71" s="109"/>
      <c r="W71" s="78"/>
      <c r="X71" s="108"/>
      <c r="Y71" s="77"/>
      <c r="Z71" s="109"/>
      <c r="AA71" s="78"/>
      <c r="AB71" s="108"/>
      <c r="AC71" s="77"/>
      <c r="AD71" s="109"/>
      <c r="AE71" s="78"/>
      <c r="AF71" s="108"/>
      <c r="AG71" s="77"/>
      <c r="AH71" s="109"/>
      <c r="AI71" s="78"/>
      <c r="AJ71" s="108"/>
      <c r="AK71" s="77"/>
      <c r="AL71" s="109"/>
      <c r="AM71" s="86"/>
      <c r="AN71" s="279"/>
      <c r="AO71" s="58"/>
      <c r="AP71" s="59"/>
      <c r="AR71" s="289"/>
      <c r="AS71" s="284"/>
      <c r="AT71" s="408"/>
      <c r="AU71" s="459"/>
      <c r="AV71" s="126"/>
      <c r="AW71" s="128"/>
      <c r="AX71" s="137"/>
      <c r="AY71" s="138"/>
    </row>
    <row r="72" spans="1:51" ht="17.25" customHeight="1" x14ac:dyDescent="0.15">
      <c r="A72" s="450"/>
      <c r="B72" s="453"/>
      <c r="C72" s="441"/>
      <c r="D72" s="272" t="s">
        <v>5</v>
      </c>
      <c r="E72" s="178" t="s">
        <v>15</v>
      </c>
      <c r="F72" s="206" t="s">
        <v>177</v>
      </c>
      <c r="G72" s="222">
        <v>2</v>
      </c>
      <c r="H72" s="92"/>
      <c r="I72" s="74"/>
      <c r="J72" s="93"/>
      <c r="K72" s="75"/>
      <c r="L72" s="92"/>
      <c r="M72" s="74"/>
      <c r="N72" s="93"/>
      <c r="O72" s="75"/>
      <c r="P72" s="92"/>
      <c r="Q72" s="74"/>
      <c r="R72" s="112"/>
      <c r="S72" s="75"/>
      <c r="T72" s="92"/>
      <c r="U72" s="74"/>
      <c r="V72" s="93"/>
      <c r="W72" s="75"/>
      <c r="X72" s="108"/>
      <c r="Y72" s="77"/>
      <c r="Z72" s="109"/>
      <c r="AA72" s="78"/>
      <c r="AB72" s="108"/>
      <c r="AC72" s="77"/>
      <c r="AD72" s="109"/>
      <c r="AE72" s="78"/>
      <c r="AF72" s="108"/>
      <c r="AG72" s="77"/>
      <c r="AH72" s="112"/>
      <c r="AI72" s="78"/>
      <c r="AJ72" s="108"/>
      <c r="AK72" s="77"/>
      <c r="AL72" s="109"/>
      <c r="AM72" s="86"/>
      <c r="AN72" s="279"/>
      <c r="AO72" s="58"/>
      <c r="AP72" s="59"/>
      <c r="AR72" s="289"/>
      <c r="AS72" s="284"/>
      <c r="AT72" s="408"/>
      <c r="AU72" s="459"/>
      <c r="AV72" s="126">
        <v>259552227104</v>
      </c>
      <c r="AW72" s="128" t="str">
        <f t="shared" si="5"/>
        <v>電気化学</v>
      </c>
      <c r="AX72" s="137"/>
      <c r="AY72" s="138"/>
    </row>
    <row r="73" spans="1:51" ht="17.25" customHeight="1" x14ac:dyDescent="0.15">
      <c r="A73" s="450"/>
      <c r="B73" s="453"/>
      <c r="C73" s="441"/>
      <c r="D73" s="13" t="s">
        <v>5</v>
      </c>
      <c r="E73" s="169" t="s">
        <v>15</v>
      </c>
      <c r="F73" s="207" t="s">
        <v>178</v>
      </c>
      <c r="G73" s="218">
        <v>2</v>
      </c>
      <c r="H73" s="92"/>
      <c r="I73" s="74"/>
      <c r="J73" s="93"/>
      <c r="K73" s="75"/>
      <c r="L73" s="92"/>
      <c r="M73" s="74"/>
      <c r="N73" s="93"/>
      <c r="O73" s="75"/>
      <c r="P73" s="113"/>
      <c r="Q73" s="74"/>
      <c r="R73" s="93"/>
      <c r="S73" s="75"/>
      <c r="T73" s="92"/>
      <c r="U73" s="74"/>
      <c r="V73" s="93"/>
      <c r="W73" s="75"/>
      <c r="X73" s="108"/>
      <c r="Y73" s="77"/>
      <c r="Z73" s="109"/>
      <c r="AA73" s="78"/>
      <c r="AB73" s="108"/>
      <c r="AC73" s="77"/>
      <c r="AD73" s="109"/>
      <c r="AE73" s="78"/>
      <c r="AF73" s="113"/>
      <c r="AG73" s="77"/>
      <c r="AH73" s="109"/>
      <c r="AI73" s="78"/>
      <c r="AJ73" s="108"/>
      <c r="AK73" s="77"/>
      <c r="AL73" s="109"/>
      <c r="AM73" s="86"/>
      <c r="AN73" s="279"/>
      <c r="AO73" s="58"/>
      <c r="AP73" s="59"/>
      <c r="AR73" s="289"/>
      <c r="AS73" s="284"/>
      <c r="AT73" s="408"/>
      <c r="AU73" s="459"/>
      <c r="AV73" s="126">
        <v>259752613109</v>
      </c>
      <c r="AW73" s="128" t="str">
        <f t="shared" si="5"/>
        <v>生体情報工学II</v>
      </c>
      <c r="AX73" s="137"/>
      <c r="AY73" s="138"/>
    </row>
    <row r="74" spans="1:51" ht="17.25" customHeight="1" thickBot="1" x14ac:dyDescent="0.2">
      <c r="A74" s="451"/>
      <c r="B74" s="454"/>
      <c r="C74" s="442"/>
      <c r="D74" s="20" t="s">
        <v>5</v>
      </c>
      <c r="E74" s="173" t="s">
        <v>15</v>
      </c>
      <c r="F74" s="174" t="s">
        <v>51</v>
      </c>
      <c r="G74" s="219">
        <v>2</v>
      </c>
      <c r="H74" s="92"/>
      <c r="I74" s="74"/>
      <c r="J74" s="93"/>
      <c r="K74" s="75"/>
      <c r="L74" s="92"/>
      <c r="M74" s="74"/>
      <c r="N74" s="93"/>
      <c r="O74" s="75"/>
      <c r="P74" s="92"/>
      <c r="Q74" s="74"/>
      <c r="R74" s="93"/>
      <c r="S74" s="75"/>
      <c r="T74" s="92"/>
      <c r="U74" s="74"/>
      <c r="V74" s="93"/>
      <c r="W74" s="75"/>
      <c r="X74" s="108"/>
      <c r="Y74" s="77"/>
      <c r="Z74" s="109"/>
      <c r="AA74" s="78"/>
      <c r="AB74" s="108"/>
      <c r="AC74" s="77"/>
      <c r="AD74" s="109"/>
      <c r="AE74" s="78"/>
      <c r="AF74" s="108"/>
      <c r="AG74" s="77"/>
      <c r="AH74" s="109"/>
      <c r="AI74" s="78"/>
      <c r="AJ74" s="108"/>
      <c r="AK74" s="77"/>
      <c r="AL74" s="109"/>
      <c r="AM74" s="86"/>
      <c r="AN74" s="279"/>
      <c r="AO74" s="58"/>
      <c r="AP74" s="59"/>
      <c r="AR74" s="289"/>
      <c r="AS74" s="465"/>
      <c r="AT74" s="409"/>
      <c r="AU74" s="460"/>
      <c r="AV74" s="127">
        <v>259752613102</v>
      </c>
      <c r="AW74" s="131" t="str">
        <f t="shared" si="5"/>
        <v>ヒューマンインターフェイス</v>
      </c>
      <c r="AX74" s="139"/>
      <c r="AY74" s="140"/>
    </row>
    <row r="75" spans="1:51" ht="17.25" customHeight="1" thickBot="1" x14ac:dyDescent="0.2">
      <c r="A75" s="379" t="s">
        <v>53</v>
      </c>
      <c r="B75" s="380"/>
      <c r="C75" s="380"/>
      <c r="D75" s="380"/>
      <c r="E75" s="380"/>
      <c r="F75" s="380"/>
      <c r="G75" s="380"/>
      <c r="H75" s="79"/>
      <c r="I75" s="274">
        <f>SUM(I65:I74)</f>
        <v>0</v>
      </c>
      <c r="J75" s="80"/>
      <c r="K75" s="274">
        <f>SUM(K65:K74)</f>
        <v>0</v>
      </c>
      <c r="L75" s="79"/>
      <c r="M75" s="274">
        <f>SUM(M65:M74)</f>
        <v>0</v>
      </c>
      <c r="N75" s="80"/>
      <c r="O75" s="274">
        <f>SUM(O65:O74)</f>
        <v>0</v>
      </c>
      <c r="P75" s="79"/>
      <c r="Q75" s="274">
        <f>SUM(Q65:Q74)</f>
        <v>0</v>
      </c>
      <c r="R75" s="80"/>
      <c r="S75" s="274">
        <f>SUM(S65:S74)</f>
        <v>0</v>
      </c>
      <c r="T75" s="79"/>
      <c r="U75" s="274">
        <f>SUM(U65:U74)</f>
        <v>0</v>
      </c>
      <c r="V75" s="80"/>
      <c r="W75" s="274">
        <f>SUM(W65:W74)</f>
        <v>0</v>
      </c>
      <c r="X75" s="79"/>
      <c r="Y75" s="274">
        <f>SUM(Y65:Y74)</f>
        <v>0</v>
      </c>
      <c r="Z75" s="80"/>
      <c r="AA75" s="274">
        <f>SUM(AA65:AA74)</f>
        <v>0</v>
      </c>
      <c r="AB75" s="79"/>
      <c r="AC75" s="274">
        <f>SUM(AC65:AC74)</f>
        <v>0</v>
      </c>
      <c r="AD75" s="80"/>
      <c r="AE75" s="274">
        <f>SUM(AE65:AE74)</f>
        <v>0</v>
      </c>
      <c r="AF75" s="79"/>
      <c r="AG75" s="274">
        <f>SUM(AG65:AG74)</f>
        <v>0</v>
      </c>
      <c r="AH75" s="80"/>
      <c r="AI75" s="274">
        <f>SUM(AI65:AI74)</f>
        <v>0</v>
      </c>
      <c r="AJ75" s="79"/>
      <c r="AK75" s="274">
        <f>SUM(AK65:AK74)</f>
        <v>0</v>
      </c>
      <c r="AL75" s="80"/>
      <c r="AM75" s="277">
        <f>SUM(AM65:AM74)</f>
        <v>0</v>
      </c>
      <c r="AN75" s="121">
        <f>SUM(H75,J75,L75,N75,P75,R75,T75,V75,X75,Z75,AB75,AD75,AF75,AH75,AJ75,AL75)</f>
        <v>0</v>
      </c>
      <c r="AO75" s="21">
        <v>12</v>
      </c>
      <c r="AP75" s="259">
        <f>SUM(I75,K75,M75,O75,Q75,S75,U75,W75,Y75,AA75,AC75,AE75,AG75,AI75,AK75,AM75)</f>
        <v>0</v>
      </c>
      <c r="AR75" s="289"/>
      <c r="AS75" s="465"/>
      <c r="AT75" s="9"/>
      <c r="AU75" s="9"/>
      <c r="AW75" s="22"/>
    </row>
    <row r="76" spans="1:51" s="17" customFormat="1" ht="17.25" customHeight="1" thickBot="1" x14ac:dyDescent="0.2">
      <c r="A76" s="16"/>
      <c r="B76" s="16"/>
      <c r="C76" s="149"/>
      <c r="D76" s="5"/>
      <c r="E76" s="5"/>
      <c r="F76" s="18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9"/>
      <c r="AR76" s="289"/>
      <c r="AS76" s="465"/>
      <c r="AT76" s="125"/>
      <c r="AU76" s="125"/>
      <c r="AV76" s="123"/>
      <c r="AW76" s="22"/>
      <c r="AX76" s="134"/>
      <c r="AY76" s="134"/>
    </row>
    <row r="77" spans="1:51" ht="17.25" customHeight="1" x14ac:dyDescent="0.15">
      <c r="A77" s="449" t="s">
        <v>136</v>
      </c>
      <c r="B77" s="452" t="s">
        <v>37</v>
      </c>
      <c r="C77" s="466" t="s">
        <v>38</v>
      </c>
      <c r="D77" s="208"/>
      <c r="E77" s="208" t="s">
        <v>15</v>
      </c>
      <c r="F77" s="209" t="s">
        <v>39</v>
      </c>
      <c r="G77" s="208">
        <v>2</v>
      </c>
      <c r="H77" s="89"/>
      <c r="I77" s="71"/>
      <c r="J77" s="90"/>
      <c r="K77" s="72"/>
      <c r="L77" s="91"/>
      <c r="M77" s="71"/>
      <c r="N77" s="90"/>
      <c r="O77" s="71"/>
      <c r="P77" s="89"/>
      <c r="Q77" s="71"/>
      <c r="R77" s="90"/>
      <c r="S77" s="73"/>
      <c r="T77" s="89"/>
      <c r="U77" s="71"/>
      <c r="V77" s="90"/>
      <c r="W77" s="72"/>
      <c r="X77" s="89"/>
      <c r="Y77" s="71"/>
      <c r="Z77" s="90"/>
      <c r="AA77" s="72"/>
      <c r="AB77" s="91"/>
      <c r="AC77" s="71"/>
      <c r="AD77" s="90"/>
      <c r="AE77" s="71"/>
      <c r="AF77" s="89"/>
      <c r="AG77" s="71"/>
      <c r="AH77" s="90"/>
      <c r="AI77" s="73"/>
      <c r="AJ77" s="89"/>
      <c r="AK77" s="71"/>
      <c r="AL77" s="90"/>
      <c r="AM77" s="73"/>
      <c r="AN77" s="278"/>
      <c r="AO77" s="47"/>
      <c r="AP77" s="48"/>
      <c r="AR77" s="289"/>
      <c r="AS77" s="284"/>
      <c r="AT77" s="407" t="s">
        <v>37</v>
      </c>
      <c r="AU77" s="458" t="s">
        <v>38</v>
      </c>
      <c r="AV77" s="144">
        <v>250099110002</v>
      </c>
      <c r="AW77" s="129" t="str">
        <f t="shared" ref="AW77:AW89" si="6">F77</f>
        <v>化学基礎</v>
      </c>
      <c r="AX77" s="135"/>
      <c r="AY77" s="136"/>
    </row>
    <row r="78" spans="1:51" ht="17.25" customHeight="1" x14ac:dyDescent="0.15">
      <c r="A78" s="450"/>
      <c r="B78" s="453"/>
      <c r="C78" s="467"/>
      <c r="D78" s="182"/>
      <c r="E78" s="182" t="s">
        <v>15</v>
      </c>
      <c r="F78" s="189" t="s">
        <v>40</v>
      </c>
      <c r="G78" s="182">
        <v>2</v>
      </c>
      <c r="H78" s="92"/>
      <c r="I78" s="74"/>
      <c r="J78" s="93"/>
      <c r="K78" s="75"/>
      <c r="L78" s="94"/>
      <c r="M78" s="74"/>
      <c r="N78" s="93"/>
      <c r="O78" s="74"/>
      <c r="P78" s="92"/>
      <c r="Q78" s="74"/>
      <c r="R78" s="112"/>
      <c r="S78" s="76"/>
      <c r="T78" s="92"/>
      <c r="U78" s="74"/>
      <c r="V78" s="93"/>
      <c r="W78" s="75"/>
      <c r="X78" s="108"/>
      <c r="Y78" s="77"/>
      <c r="Z78" s="109"/>
      <c r="AA78" s="78"/>
      <c r="AB78" s="110"/>
      <c r="AC78" s="77"/>
      <c r="AD78" s="109"/>
      <c r="AE78" s="77"/>
      <c r="AF78" s="108"/>
      <c r="AG78" s="77"/>
      <c r="AH78" s="112"/>
      <c r="AI78" s="86"/>
      <c r="AJ78" s="108"/>
      <c r="AK78" s="77"/>
      <c r="AL78" s="109"/>
      <c r="AM78" s="86"/>
      <c r="AN78" s="279"/>
      <c r="AO78" s="58"/>
      <c r="AP78" s="59"/>
      <c r="AR78" s="283"/>
      <c r="AS78" s="298"/>
      <c r="AT78" s="408"/>
      <c r="AU78" s="459"/>
      <c r="AV78" s="126">
        <v>250299110001</v>
      </c>
      <c r="AW78" s="128" t="str">
        <f t="shared" si="6"/>
        <v>地球科学基礎</v>
      </c>
      <c r="AX78" s="137"/>
      <c r="AY78" s="138"/>
    </row>
    <row r="79" spans="1:51" ht="17.25" customHeight="1" x14ac:dyDescent="0.15">
      <c r="A79" s="450"/>
      <c r="B79" s="453"/>
      <c r="C79" s="467"/>
      <c r="D79" s="169" t="s">
        <v>5</v>
      </c>
      <c r="E79" s="169" t="s">
        <v>15</v>
      </c>
      <c r="F79" s="170" t="s">
        <v>179</v>
      </c>
      <c r="G79" s="169">
        <v>1</v>
      </c>
      <c r="H79" s="92"/>
      <c r="I79" s="74"/>
      <c r="J79" s="93"/>
      <c r="K79" s="75"/>
      <c r="L79" s="94"/>
      <c r="M79" s="74"/>
      <c r="N79" s="93"/>
      <c r="O79" s="74"/>
      <c r="P79" s="113"/>
      <c r="Q79" s="74"/>
      <c r="R79" s="93"/>
      <c r="S79" s="76"/>
      <c r="T79" s="92"/>
      <c r="U79" s="74"/>
      <c r="V79" s="93"/>
      <c r="W79" s="75"/>
      <c r="X79" s="108"/>
      <c r="Y79" s="77"/>
      <c r="Z79" s="109"/>
      <c r="AA79" s="78"/>
      <c r="AB79" s="110"/>
      <c r="AC79" s="77"/>
      <c r="AD79" s="109"/>
      <c r="AE79" s="77"/>
      <c r="AF79" s="113"/>
      <c r="AG79" s="77"/>
      <c r="AH79" s="109"/>
      <c r="AI79" s="86"/>
      <c r="AJ79" s="108"/>
      <c r="AK79" s="77"/>
      <c r="AL79" s="109"/>
      <c r="AM79" s="86"/>
      <c r="AN79" s="279"/>
      <c r="AO79" s="58"/>
      <c r="AP79" s="59"/>
      <c r="AR79" s="289"/>
      <c r="AS79" s="298"/>
      <c r="AT79" s="408"/>
      <c r="AU79" s="459"/>
      <c r="AV79" s="126">
        <v>250092900025</v>
      </c>
      <c r="AW79" s="128" t="str">
        <f t="shared" si="6"/>
        <v>情報生体システム工学
　　　　　　　　　特別講義I</v>
      </c>
      <c r="AX79" s="137"/>
      <c r="AY79" s="138"/>
    </row>
    <row r="80" spans="1:51" ht="17.25" customHeight="1" x14ac:dyDescent="0.15">
      <c r="A80" s="450"/>
      <c r="B80" s="453"/>
      <c r="C80" s="467"/>
      <c r="D80" s="169" t="s">
        <v>5</v>
      </c>
      <c r="E80" s="169" t="s">
        <v>15</v>
      </c>
      <c r="F80" s="170" t="s">
        <v>180</v>
      </c>
      <c r="G80" s="169">
        <v>1</v>
      </c>
      <c r="H80" s="92"/>
      <c r="I80" s="74"/>
      <c r="J80" s="93"/>
      <c r="K80" s="75"/>
      <c r="L80" s="94"/>
      <c r="M80" s="74"/>
      <c r="N80" s="93"/>
      <c r="O80" s="74"/>
      <c r="P80" s="92"/>
      <c r="Q80" s="74"/>
      <c r="R80" s="93"/>
      <c r="S80" s="76"/>
      <c r="T80" s="92"/>
      <c r="U80" s="74"/>
      <c r="V80" s="93"/>
      <c r="W80" s="75"/>
      <c r="X80" s="108"/>
      <c r="Y80" s="77"/>
      <c r="Z80" s="109"/>
      <c r="AA80" s="78"/>
      <c r="AB80" s="110"/>
      <c r="AC80" s="77"/>
      <c r="AD80" s="109"/>
      <c r="AE80" s="77"/>
      <c r="AF80" s="108"/>
      <c r="AG80" s="77"/>
      <c r="AH80" s="109"/>
      <c r="AI80" s="86"/>
      <c r="AJ80" s="108"/>
      <c r="AK80" s="77"/>
      <c r="AL80" s="109"/>
      <c r="AM80" s="86"/>
      <c r="AN80" s="279"/>
      <c r="AO80" s="58"/>
      <c r="AP80" s="59"/>
      <c r="AS80" s="298"/>
      <c r="AT80" s="408"/>
      <c r="AU80" s="459"/>
      <c r="AV80" s="126">
        <v>250092900026</v>
      </c>
      <c r="AW80" s="128" t="str">
        <f t="shared" si="6"/>
        <v>情報生体システム工学
　　　　　　　　　特別講義II</v>
      </c>
      <c r="AX80" s="137"/>
      <c r="AY80" s="138"/>
    </row>
    <row r="81" spans="1:51" ht="17.25" customHeight="1" x14ac:dyDescent="0.15">
      <c r="A81" s="450"/>
      <c r="B81" s="453"/>
      <c r="C81" s="467"/>
      <c r="D81" s="169" t="s">
        <v>5</v>
      </c>
      <c r="E81" s="169" t="s">
        <v>15</v>
      </c>
      <c r="F81" s="170" t="s">
        <v>41</v>
      </c>
      <c r="G81" s="169">
        <v>2</v>
      </c>
      <c r="H81" s="92"/>
      <c r="I81" s="74"/>
      <c r="J81" s="93"/>
      <c r="K81" s="75"/>
      <c r="L81" s="94"/>
      <c r="M81" s="74"/>
      <c r="N81" s="93"/>
      <c r="O81" s="74"/>
      <c r="P81" s="92"/>
      <c r="Q81" s="74"/>
      <c r="R81" s="93"/>
      <c r="S81" s="76"/>
      <c r="T81" s="92"/>
      <c r="U81" s="74"/>
      <c r="V81" s="93"/>
      <c r="W81" s="75"/>
      <c r="X81" s="108"/>
      <c r="Y81" s="77"/>
      <c r="Z81" s="109"/>
      <c r="AA81" s="78"/>
      <c r="AB81" s="110"/>
      <c r="AC81" s="77"/>
      <c r="AD81" s="109"/>
      <c r="AE81" s="77"/>
      <c r="AF81" s="108"/>
      <c r="AG81" s="77"/>
      <c r="AH81" s="109"/>
      <c r="AI81" s="86"/>
      <c r="AJ81" s="108"/>
      <c r="AK81" s="77"/>
      <c r="AL81" s="109"/>
      <c r="AM81" s="86"/>
      <c r="AN81" s="279"/>
      <c r="AO81" s="58"/>
      <c r="AP81" s="59"/>
      <c r="AQ81" s="17"/>
      <c r="AR81" s="283"/>
      <c r="AS81" s="284"/>
      <c r="AT81" s="408"/>
      <c r="AU81" s="459"/>
      <c r="AV81" s="126">
        <v>250042099101</v>
      </c>
      <c r="AW81" s="128" t="str">
        <f t="shared" si="6"/>
        <v>原子力・放射線と環境</v>
      </c>
      <c r="AX81" s="137"/>
      <c r="AY81" s="138"/>
    </row>
    <row r="82" spans="1:51" ht="17.25" customHeight="1" x14ac:dyDescent="0.15">
      <c r="A82" s="450"/>
      <c r="B82" s="453"/>
      <c r="C82" s="467"/>
      <c r="D82" s="169" t="s">
        <v>5</v>
      </c>
      <c r="E82" s="169" t="s">
        <v>15</v>
      </c>
      <c r="F82" s="170" t="s">
        <v>42</v>
      </c>
      <c r="G82" s="169">
        <v>2</v>
      </c>
      <c r="H82" s="92"/>
      <c r="I82" s="74"/>
      <c r="J82" s="93"/>
      <c r="K82" s="75"/>
      <c r="L82" s="94"/>
      <c r="M82" s="74"/>
      <c r="N82" s="93"/>
      <c r="O82" s="74"/>
      <c r="P82" s="92"/>
      <c r="Q82" s="74"/>
      <c r="R82" s="112"/>
      <c r="S82" s="76"/>
      <c r="T82" s="92"/>
      <c r="U82" s="74"/>
      <c r="V82" s="93"/>
      <c r="W82" s="75"/>
      <c r="X82" s="108"/>
      <c r="Y82" s="77"/>
      <c r="Z82" s="109"/>
      <c r="AA82" s="78"/>
      <c r="AB82" s="110"/>
      <c r="AC82" s="77"/>
      <c r="AD82" s="109"/>
      <c r="AE82" s="77"/>
      <c r="AF82" s="108"/>
      <c r="AG82" s="77"/>
      <c r="AH82" s="112"/>
      <c r="AI82" s="86"/>
      <c r="AJ82" s="108"/>
      <c r="AK82" s="77"/>
      <c r="AL82" s="109"/>
      <c r="AM82" s="86"/>
      <c r="AN82" s="279"/>
      <c r="AO82" s="58"/>
      <c r="AP82" s="59"/>
      <c r="AR82" s="283"/>
      <c r="AS82" s="284"/>
      <c r="AT82" s="408"/>
      <c r="AU82" s="459"/>
      <c r="AV82" s="126">
        <v>250299200001</v>
      </c>
      <c r="AW82" s="128" t="str">
        <f t="shared" si="6"/>
        <v>生　産　工　学　論</v>
      </c>
      <c r="AX82" s="137"/>
      <c r="AY82" s="138"/>
    </row>
    <row r="83" spans="1:51" ht="17.25" customHeight="1" x14ac:dyDescent="0.15">
      <c r="A83" s="450"/>
      <c r="B83" s="453"/>
      <c r="C83" s="467"/>
      <c r="D83" s="169" t="s">
        <v>5</v>
      </c>
      <c r="E83" s="169" t="s">
        <v>15</v>
      </c>
      <c r="F83" s="170" t="s">
        <v>43</v>
      </c>
      <c r="G83" s="169">
        <v>2</v>
      </c>
      <c r="H83" s="92"/>
      <c r="I83" s="74"/>
      <c r="J83" s="93"/>
      <c r="K83" s="75"/>
      <c r="L83" s="94"/>
      <c r="M83" s="74"/>
      <c r="N83" s="93"/>
      <c r="O83" s="74"/>
      <c r="P83" s="113"/>
      <c r="Q83" s="74"/>
      <c r="R83" s="93"/>
      <c r="S83" s="76"/>
      <c r="T83" s="92"/>
      <c r="U83" s="74"/>
      <c r="V83" s="93"/>
      <c r="W83" s="75"/>
      <c r="X83" s="108"/>
      <c r="Y83" s="77"/>
      <c r="Z83" s="109"/>
      <c r="AA83" s="78"/>
      <c r="AB83" s="110"/>
      <c r="AC83" s="77"/>
      <c r="AD83" s="109"/>
      <c r="AE83" s="77"/>
      <c r="AF83" s="113"/>
      <c r="AG83" s="77"/>
      <c r="AH83" s="109"/>
      <c r="AI83" s="86"/>
      <c r="AJ83" s="108"/>
      <c r="AK83" s="77"/>
      <c r="AL83" s="109"/>
      <c r="AM83" s="86"/>
      <c r="AN83" s="279"/>
      <c r="AO83" s="58"/>
      <c r="AP83" s="59"/>
      <c r="AS83" s="284"/>
      <c r="AT83" s="408"/>
      <c r="AU83" s="459"/>
      <c r="AV83" s="126">
        <v>250228100002</v>
      </c>
      <c r="AW83" s="128" t="str">
        <f t="shared" si="6"/>
        <v>エレクトロニクス論</v>
      </c>
      <c r="AX83" s="137"/>
      <c r="AY83" s="138"/>
    </row>
    <row r="84" spans="1:51" ht="17.25" customHeight="1" x14ac:dyDescent="0.15">
      <c r="A84" s="450"/>
      <c r="B84" s="453"/>
      <c r="C84" s="467"/>
      <c r="D84" s="169" t="s">
        <v>5</v>
      </c>
      <c r="E84" s="169" t="s">
        <v>15</v>
      </c>
      <c r="F84" s="170" t="s">
        <v>44</v>
      </c>
      <c r="G84" s="169">
        <v>2</v>
      </c>
      <c r="H84" s="92"/>
      <c r="I84" s="74"/>
      <c r="J84" s="93"/>
      <c r="K84" s="75"/>
      <c r="L84" s="94"/>
      <c r="M84" s="74"/>
      <c r="N84" s="93"/>
      <c r="O84" s="74"/>
      <c r="P84" s="92"/>
      <c r="Q84" s="74"/>
      <c r="R84" s="93"/>
      <c r="S84" s="76"/>
      <c r="T84" s="92"/>
      <c r="U84" s="74"/>
      <c r="V84" s="93"/>
      <c r="W84" s="75"/>
      <c r="X84" s="108"/>
      <c r="Y84" s="77"/>
      <c r="Z84" s="109"/>
      <c r="AA84" s="78"/>
      <c r="AB84" s="110"/>
      <c r="AC84" s="77"/>
      <c r="AD84" s="109"/>
      <c r="AE84" s="77"/>
      <c r="AF84" s="108"/>
      <c r="AG84" s="77"/>
      <c r="AH84" s="109"/>
      <c r="AI84" s="86"/>
      <c r="AJ84" s="108"/>
      <c r="AK84" s="77"/>
      <c r="AL84" s="109"/>
      <c r="AM84" s="86"/>
      <c r="AN84" s="279"/>
      <c r="AO84" s="58"/>
      <c r="AP84" s="59"/>
      <c r="AQ84" s="17"/>
      <c r="AS84" s="284"/>
      <c r="AT84" s="408"/>
      <c r="AU84" s="459"/>
      <c r="AV84" s="126">
        <v>250228100005</v>
      </c>
      <c r="AW84" s="128" t="str">
        <f t="shared" si="6"/>
        <v>材　料　科　学　論</v>
      </c>
      <c r="AX84" s="137"/>
      <c r="AY84" s="138"/>
    </row>
    <row r="85" spans="1:51" ht="17.25" customHeight="1" x14ac:dyDescent="0.15">
      <c r="A85" s="450"/>
      <c r="B85" s="453"/>
      <c r="C85" s="467"/>
      <c r="D85" s="169" t="s">
        <v>5</v>
      </c>
      <c r="E85" s="169" t="s">
        <v>15</v>
      </c>
      <c r="F85" s="170" t="s">
        <v>45</v>
      </c>
      <c r="G85" s="169">
        <v>2</v>
      </c>
      <c r="H85" s="92"/>
      <c r="I85" s="74"/>
      <c r="J85" s="93"/>
      <c r="K85" s="75"/>
      <c r="L85" s="94"/>
      <c r="M85" s="74"/>
      <c r="N85" s="93"/>
      <c r="O85" s="74"/>
      <c r="P85" s="92"/>
      <c r="Q85" s="74"/>
      <c r="R85" s="93"/>
      <c r="S85" s="76"/>
      <c r="T85" s="92"/>
      <c r="U85" s="74"/>
      <c r="V85" s="93"/>
      <c r="W85" s="75"/>
      <c r="X85" s="108"/>
      <c r="Y85" s="77"/>
      <c r="Z85" s="109"/>
      <c r="AA85" s="78"/>
      <c r="AB85" s="110"/>
      <c r="AC85" s="77"/>
      <c r="AD85" s="109"/>
      <c r="AE85" s="77"/>
      <c r="AF85" s="108"/>
      <c r="AG85" s="77"/>
      <c r="AH85" s="109"/>
      <c r="AI85" s="86"/>
      <c r="AJ85" s="108"/>
      <c r="AK85" s="77"/>
      <c r="AL85" s="109"/>
      <c r="AM85" s="86"/>
      <c r="AN85" s="279"/>
      <c r="AO85" s="58"/>
      <c r="AP85" s="59"/>
      <c r="AQ85" s="17"/>
      <c r="AR85" s="283"/>
      <c r="AS85" s="289"/>
      <c r="AT85" s="408"/>
      <c r="AU85" s="459"/>
      <c r="AV85" s="126">
        <v>250228100006</v>
      </c>
      <c r="AW85" s="128" t="str">
        <f t="shared" si="6"/>
        <v>科　学　技　術　論</v>
      </c>
      <c r="AX85" s="137"/>
      <c r="AY85" s="138"/>
    </row>
    <row r="86" spans="1:51" ht="17.25" customHeight="1" x14ac:dyDescent="0.15">
      <c r="A86" s="450"/>
      <c r="B86" s="453"/>
      <c r="C86" s="467"/>
      <c r="D86" s="169" t="s">
        <v>5</v>
      </c>
      <c r="E86" s="169" t="s">
        <v>15</v>
      </c>
      <c r="F86" s="170" t="s">
        <v>46</v>
      </c>
      <c r="G86" s="169">
        <v>2</v>
      </c>
      <c r="H86" s="92"/>
      <c r="I86" s="74"/>
      <c r="J86" s="93"/>
      <c r="K86" s="75"/>
      <c r="L86" s="94"/>
      <c r="M86" s="74"/>
      <c r="N86" s="93"/>
      <c r="O86" s="74"/>
      <c r="P86" s="113"/>
      <c r="Q86" s="74"/>
      <c r="R86" s="93"/>
      <c r="S86" s="76"/>
      <c r="T86" s="92"/>
      <c r="U86" s="74"/>
      <c r="V86" s="93"/>
      <c r="W86" s="75"/>
      <c r="X86" s="108"/>
      <c r="Y86" s="77"/>
      <c r="Z86" s="109"/>
      <c r="AA86" s="78"/>
      <c r="AB86" s="110"/>
      <c r="AC86" s="77"/>
      <c r="AD86" s="109"/>
      <c r="AE86" s="77"/>
      <c r="AF86" s="113"/>
      <c r="AG86" s="77"/>
      <c r="AH86" s="109"/>
      <c r="AI86" s="86"/>
      <c r="AJ86" s="108"/>
      <c r="AK86" s="77"/>
      <c r="AL86" s="109"/>
      <c r="AM86" s="86"/>
      <c r="AN86" s="279"/>
      <c r="AO86" s="58"/>
      <c r="AP86" s="59"/>
      <c r="AR86" s="289"/>
      <c r="AT86" s="408"/>
      <c r="AU86" s="459"/>
      <c r="AV86" s="126">
        <v>250228100004</v>
      </c>
      <c r="AW86" s="128" t="str">
        <f t="shared" si="6"/>
        <v>環境工学論</v>
      </c>
      <c r="AX86" s="137"/>
      <c r="AY86" s="138"/>
    </row>
    <row r="87" spans="1:51" ht="17.25" customHeight="1" x14ac:dyDescent="0.15">
      <c r="A87" s="450"/>
      <c r="B87" s="453"/>
      <c r="C87" s="467"/>
      <c r="D87" s="169" t="s">
        <v>5</v>
      </c>
      <c r="E87" s="169" t="s">
        <v>15</v>
      </c>
      <c r="F87" s="170" t="s">
        <v>47</v>
      </c>
      <c r="G87" s="169">
        <v>2</v>
      </c>
      <c r="H87" s="92"/>
      <c r="I87" s="74"/>
      <c r="J87" s="93"/>
      <c r="K87" s="75"/>
      <c r="L87" s="94"/>
      <c r="M87" s="74"/>
      <c r="N87" s="93"/>
      <c r="O87" s="74"/>
      <c r="P87" s="92"/>
      <c r="Q87" s="74"/>
      <c r="R87" s="93"/>
      <c r="S87" s="76"/>
      <c r="T87" s="92"/>
      <c r="U87" s="74"/>
      <c r="V87" s="93"/>
      <c r="W87" s="75"/>
      <c r="X87" s="108"/>
      <c r="Y87" s="77"/>
      <c r="Z87" s="109"/>
      <c r="AA87" s="78"/>
      <c r="AB87" s="110"/>
      <c r="AC87" s="77"/>
      <c r="AD87" s="109"/>
      <c r="AE87" s="77"/>
      <c r="AF87" s="108"/>
      <c r="AG87" s="77"/>
      <c r="AH87" s="109"/>
      <c r="AI87" s="86"/>
      <c r="AJ87" s="108"/>
      <c r="AK87" s="77"/>
      <c r="AL87" s="109"/>
      <c r="AM87" s="86"/>
      <c r="AN87" s="279"/>
      <c r="AO87" s="58"/>
      <c r="AP87" s="59"/>
      <c r="AS87" s="289"/>
      <c r="AT87" s="408"/>
      <c r="AU87" s="459"/>
      <c r="AV87" s="126">
        <v>250228100003</v>
      </c>
      <c r="AW87" s="128" t="str">
        <f t="shared" si="6"/>
        <v>エネルギー工学論</v>
      </c>
      <c r="AX87" s="137"/>
      <c r="AY87" s="138"/>
    </row>
    <row r="88" spans="1:51" ht="17.25" customHeight="1" x14ac:dyDescent="0.15">
      <c r="A88" s="450"/>
      <c r="B88" s="453"/>
      <c r="C88" s="467"/>
      <c r="D88" s="210"/>
      <c r="E88" s="210" t="s">
        <v>15</v>
      </c>
      <c r="F88" s="211" t="s">
        <v>48</v>
      </c>
      <c r="G88" s="204">
        <v>1</v>
      </c>
      <c r="H88" s="92"/>
      <c r="I88" s="74"/>
      <c r="J88" s="93"/>
      <c r="K88" s="75"/>
      <c r="L88" s="94"/>
      <c r="M88" s="74"/>
      <c r="N88" s="93"/>
      <c r="O88" s="74"/>
      <c r="P88" s="92"/>
      <c r="Q88" s="74"/>
      <c r="R88" s="93"/>
      <c r="S88" s="76"/>
      <c r="T88" s="92"/>
      <c r="U88" s="74"/>
      <c r="V88" s="93"/>
      <c r="W88" s="75"/>
      <c r="X88" s="108"/>
      <c r="Y88" s="77"/>
      <c r="Z88" s="109"/>
      <c r="AA88" s="78"/>
      <c r="AB88" s="110"/>
      <c r="AC88" s="77"/>
      <c r="AD88" s="109"/>
      <c r="AE88" s="77"/>
      <c r="AF88" s="108"/>
      <c r="AG88" s="77"/>
      <c r="AH88" s="109"/>
      <c r="AI88" s="86"/>
      <c r="AJ88" s="108"/>
      <c r="AK88" s="77"/>
      <c r="AL88" s="109"/>
      <c r="AM88" s="86"/>
      <c r="AN88" s="279"/>
      <c r="AO88" s="58"/>
      <c r="AP88" s="59"/>
      <c r="AQ88" s="17"/>
      <c r="AR88" s="289"/>
      <c r="AS88" s="287"/>
      <c r="AT88" s="408"/>
      <c r="AU88" s="459"/>
      <c r="AV88" s="126">
        <v>259752613401</v>
      </c>
      <c r="AW88" s="128" t="str">
        <f t="shared" si="6"/>
        <v>工場見学</v>
      </c>
      <c r="AX88" s="137"/>
      <c r="AY88" s="138"/>
    </row>
    <row r="89" spans="1:51" ht="17.25" customHeight="1" thickBot="1" x14ac:dyDescent="0.2">
      <c r="A89" s="451"/>
      <c r="B89" s="454"/>
      <c r="C89" s="468"/>
      <c r="D89" s="169"/>
      <c r="E89" s="169" t="s">
        <v>15</v>
      </c>
      <c r="F89" s="170" t="s">
        <v>49</v>
      </c>
      <c r="G89" s="169">
        <v>1</v>
      </c>
      <c r="H89" s="101"/>
      <c r="I89" s="102"/>
      <c r="J89" s="103"/>
      <c r="K89" s="104"/>
      <c r="L89" s="105"/>
      <c r="M89" s="102"/>
      <c r="N89" s="103"/>
      <c r="O89" s="102"/>
      <c r="P89" s="101"/>
      <c r="Q89" s="102"/>
      <c r="R89" s="103"/>
      <c r="S89" s="106"/>
      <c r="T89" s="114"/>
      <c r="U89" s="115"/>
      <c r="V89" s="111"/>
      <c r="W89" s="116"/>
      <c r="X89" s="101"/>
      <c r="Y89" s="102"/>
      <c r="Z89" s="103"/>
      <c r="AA89" s="104"/>
      <c r="AB89" s="105"/>
      <c r="AC89" s="102"/>
      <c r="AD89" s="103"/>
      <c r="AE89" s="102"/>
      <c r="AF89" s="101"/>
      <c r="AG89" s="102"/>
      <c r="AH89" s="103"/>
      <c r="AI89" s="106"/>
      <c r="AJ89" s="114"/>
      <c r="AK89" s="115"/>
      <c r="AL89" s="111"/>
      <c r="AM89" s="87"/>
      <c r="AN89" s="280"/>
      <c r="AO89" s="60"/>
      <c r="AP89" s="61"/>
      <c r="AR89" s="289"/>
      <c r="AS89" s="289"/>
      <c r="AT89" s="409"/>
      <c r="AU89" s="460"/>
      <c r="AV89" s="127">
        <v>250223010041</v>
      </c>
      <c r="AW89" s="131" t="str">
        <f t="shared" si="6"/>
        <v>インターンシップ</v>
      </c>
      <c r="AX89" s="139"/>
      <c r="AY89" s="140"/>
    </row>
    <row r="90" spans="1:51" ht="17.25" customHeight="1" thickBot="1" x14ac:dyDescent="0.2">
      <c r="A90" s="379" t="s">
        <v>53</v>
      </c>
      <c r="B90" s="380"/>
      <c r="C90" s="380"/>
      <c r="D90" s="380"/>
      <c r="E90" s="380"/>
      <c r="F90" s="380"/>
      <c r="G90" s="380"/>
      <c r="H90" s="79"/>
      <c r="I90" s="274">
        <f>SUM(I77:I89)</f>
        <v>0</v>
      </c>
      <c r="J90" s="80"/>
      <c r="K90" s="274">
        <f>SUM(K77:K89)</f>
        <v>0</v>
      </c>
      <c r="L90" s="79"/>
      <c r="M90" s="274">
        <f>SUM(M77:M89)</f>
        <v>0</v>
      </c>
      <c r="N90" s="80"/>
      <c r="O90" s="274">
        <f>SUM(O77:O89)</f>
        <v>0</v>
      </c>
      <c r="P90" s="79"/>
      <c r="Q90" s="274">
        <f>SUM(Q77:Q89)</f>
        <v>0</v>
      </c>
      <c r="R90" s="80"/>
      <c r="S90" s="274">
        <f>SUM(S77:S89)</f>
        <v>0</v>
      </c>
      <c r="T90" s="107"/>
      <c r="U90" s="274">
        <f>SUM(U77:U89)</f>
        <v>0</v>
      </c>
      <c r="V90" s="80"/>
      <c r="W90" s="274">
        <f>SUM(W77:W89)</f>
        <v>0</v>
      </c>
      <c r="X90" s="79"/>
      <c r="Y90" s="274">
        <f>SUM(Y77:Y89)</f>
        <v>0</v>
      </c>
      <c r="Z90" s="80"/>
      <c r="AA90" s="274">
        <f>SUM(AA77:AA89)</f>
        <v>0</v>
      </c>
      <c r="AB90" s="79"/>
      <c r="AC90" s="274">
        <f>SUM(AC77:AC89)</f>
        <v>0</v>
      </c>
      <c r="AD90" s="80"/>
      <c r="AE90" s="274">
        <f>SUM(AE77:AE89)</f>
        <v>0</v>
      </c>
      <c r="AF90" s="79"/>
      <c r="AG90" s="274">
        <f>SUM(AG77:AG89)</f>
        <v>0</v>
      </c>
      <c r="AH90" s="80"/>
      <c r="AI90" s="274">
        <f>SUM(AI77:AI89)</f>
        <v>0</v>
      </c>
      <c r="AJ90" s="79"/>
      <c r="AK90" s="274">
        <f>SUM(AK77:AK89)</f>
        <v>0</v>
      </c>
      <c r="AL90" s="80"/>
      <c r="AM90" s="277">
        <f>SUM(AM77:AM89)</f>
        <v>0</v>
      </c>
      <c r="AN90" s="290">
        <f>SUM(H90,J90,L90,N90,P90,R90,T90,V90,X90,Z90,AB90,AD90,AF90,AH90,AJ90,AL90)</f>
        <v>0</v>
      </c>
      <c r="AO90" s="21">
        <v>4</v>
      </c>
      <c r="AP90" s="259">
        <f>SUM(I90,K90,M90,O90,Q90,S90,U90,W90,Y90,AA90,AC90,AE90,AG90,AI90,AK90,AM90)</f>
        <v>0</v>
      </c>
      <c r="AR90" s="289"/>
      <c r="AT90" s="9"/>
      <c r="AU90" s="9"/>
      <c r="AW90" s="22"/>
    </row>
    <row r="91" spans="1:51" s="17" customFormat="1" ht="17.25" customHeight="1" thickBot="1" x14ac:dyDescent="0.2">
      <c r="A91" s="16"/>
      <c r="B91" s="16"/>
      <c r="C91" s="149"/>
      <c r="D91" s="5"/>
      <c r="E91" s="5"/>
      <c r="F91" s="18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9"/>
      <c r="AR91" s="282"/>
      <c r="AS91" s="285"/>
      <c r="AT91" s="125"/>
      <c r="AU91" s="125"/>
      <c r="AV91" s="123"/>
      <c r="AW91" s="22"/>
      <c r="AX91" s="134"/>
      <c r="AY91" s="134"/>
    </row>
    <row r="92" spans="1:51" ht="17.25" customHeight="1" thickBot="1" x14ac:dyDescent="0.2">
      <c r="A92" s="379" t="s">
        <v>242</v>
      </c>
      <c r="B92" s="380"/>
      <c r="C92" s="380"/>
      <c r="D92" s="380"/>
      <c r="E92" s="380"/>
      <c r="F92" s="380"/>
      <c r="G92" s="380"/>
      <c r="H92" s="69">
        <f t="shared" ref="H92:AM92" si="7">SUM(H13,H34,H43,H52,H63,H75,H90)</f>
        <v>0</v>
      </c>
      <c r="I92" s="46">
        <f t="shared" si="7"/>
        <v>0</v>
      </c>
      <c r="J92" s="68">
        <f t="shared" si="7"/>
        <v>0</v>
      </c>
      <c r="K92" s="53">
        <f t="shared" si="7"/>
        <v>0</v>
      </c>
      <c r="L92" s="69">
        <f t="shared" si="7"/>
        <v>0</v>
      </c>
      <c r="M92" s="46">
        <f t="shared" si="7"/>
        <v>0</v>
      </c>
      <c r="N92" s="68">
        <f t="shared" si="7"/>
        <v>0</v>
      </c>
      <c r="O92" s="53">
        <f t="shared" si="7"/>
        <v>0</v>
      </c>
      <c r="P92" s="69">
        <f t="shared" si="7"/>
        <v>0</v>
      </c>
      <c r="Q92" s="46">
        <f t="shared" si="7"/>
        <v>0</v>
      </c>
      <c r="R92" s="68">
        <f t="shared" si="7"/>
        <v>0</v>
      </c>
      <c r="S92" s="53">
        <f t="shared" si="7"/>
        <v>0</v>
      </c>
      <c r="T92" s="69">
        <f t="shared" si="7"/>
        <v>0</v>
      </c>
      <c r="U92" s="46">
        <f t="shared" si="7"/>
        <v>0</v>
      </c>
      <c r="V92" s="68">
        <f t="shared" si="7"/>
        <v>0</v>
      </c>
      <c r="W92" s="53">
        <f t="shared" si="7"/>
        <v>0</v>
      </c>
      <c r="X92" s="69">
        <f t="shared" si="7"/>
        <v>0</v>
      </c>
      <c r="Y92" s="46">
        <f t="shared" si="7"/>
        <v>0</v>
      </c>
      <c r="Z92" s="68">
        <f t="shared" si="7"/>
        <v>0</v>
      </c>
      <c r="AA92" s="53">
        <f t="shared" si="7"/>
        <v>0</v>
      </c>
      <c r="AB92" s="69">
        <f t="shared" si="7"/>
        <v>0</v>
      </c>
      <c r="AC92" s="46">
        <f t="shared" si="7"/>
        <v>0</v>
      </c>
      <c r="AD92" s="68">
        <f t="shared" si="7"/>
        <v>0</v>
      </c>
      <c r="AE92" s="53">
        <f t="shared" si="7"/>
        <v>0</v>
      </c>
      <c r="AF92" s="69">
        <f t="shared" si="7"/>
        <v>0</v>
      </c>
      <c r="AG92" s="46">
        <f t="shared" si="7"/>
        <v>0</v>
      </c>
      <c r="AH92" s="68">
        <f t="shared" si="7"/>
        <v>0</v>
      </c>
      <c r="AI92" s="53">
        <f t="shared" si="7"/>
        <v>0</v>
      </c>
      <c r="AJ92" s="69">
        <f t="shared" si="7"/>
        <v>0</v>
      </c>
      <c r="AK92" s="46">
        <f t="shared" si="7"/>
        <v>0</v>
      </c>
      <c r="AL92" s="68">
        <f t="shared" si="7"/>
        <v>0</v>
      </c>
      <c r="AM92" s="53">
        <f t="shared" si="7"/>
        <v>0</v>
      </c>
      <c r="AN92" s="290">
        <f>SUM(H92,J92,L92,N92,P92,R92,T92,V92,X92,Z92,AB92,AD92,AF92,AH92,AJ92,AL92)</f>
        <v>0</v>
      </c>
      <c r="AO92" s="21">
        <v>93</v>
      </c>
      <c r="AP92" s="259">
        <f>SUM(I92,K92,M92,O92,Q92,S92,U92,W92,Y92,AA92,AC92,AE92,AG92,AI92,AK92,AM92)</f>
        <v>0</v>
      </c>
      <c r="AT92" s="9"/>
      <c r="AU92" s="9"/>
    </row>
    <row r="93" spans="1:51" ht="17.25" customHeight="1" thickBot="1" x14ac:dyDescent="0.2">
      <c r="A93" s="379" t="s">
        <v>243</v>
      </c>
      <c r="B93" s="380"/>
      <c r="C93" s="380"/>
      <c r="D93" s="380"/>
      <c r="E93" s="380"/>
      <c r="F93" s="380"/>
      <c r="G93" s="380"/>
      <c r="H93" s="69">
        <f>'単位修得状況確認表（共通教育科目，一般学生）'!H23+H92</f>
        <v>0</v>
      </c>
      <c r="I93" s="46">
        <f>'単位修得状況確認表（共通教育科目，一般学生）'!I23+I92</f>
        <v>0</v>
      </c>
      <c r="J93" s="68">
        <f>'単位修得状況確認表（共通教育科目，一般学生）'!J23+J92</f>
        <v>0</v>
      </c>
      <c r="K93" s="53">
        <f>'単位修得状況確認表（共通教育科目，一般学生）'!K23+K92</f>
        <v>0</v>
      </c>
      <c r="L93" s="69">
        <f>'単位修得状況確認表（共通教育科目，一般学生）'!L23+L92</f>
        <v>0</v>
      </c>
      <c r="M93" s="46">
        <f>'単位修得状況確認表（共通教育科目，一般学生）'!M23+M92</f>
        <v>0</v>
      </c>
      <c r="N93" s="68">
        <f>'単位修得状況確認表（共通教育科目，一般学生）'!N23+N92</f>
        <v>0</v>
      </c>
      <c r="O93" s="24">
        <f>'単位修得状況確認表（共通教育科目，一般学生）'!O23+O92</f>
        <v>0</v>
      </c>
      <c r="P93" s="70">
        <f>'単位修得状況確認表（共通教育科目，一般学生）'!P23+P92</f>
        <v>0</v>
      </c>
      <c r="Q93" s="46">
        <f>'単位修得状況確認表（共通教育科目，一般学生）'!Q23+Q92</f>
        <v>0</v>
      </c>
      <c r="R93" s="68">
        <f>'単位修得状況確認表（共通教育科目，一般学生）'!R23+R92</f>
        <v>0</v>
      </c>
      <c r="S93" s="53">
        <f>'単位修得状況確認表（共通教育科目，一般学生）'!S23+S92</f>
        <v>0</v>
      </c>
      <c r="T93" s="69">
        <f>'単位修得状況確認表（共通教育科目，一般学生）'!T23+T92</f>
        <v>0</v>
      </c>
      <c r="U93" s="46">
        <f>'単位修得状況確認表（共通教育科目，一般学生）'!U23+U92</f>
        <v>0</v>
      </c>
      <c r="V93" s="68">
        <f>'単位修得状況確認表（共通教育科目，一般学生）'!V23+V92</f>
        <v>0</v>
      </c>
      <c r="W93" s="24">
        <f>'単位修得状況確認表（共通教育科目，一般学生）'!W23+W92</f>
        <v>0</v>
      </c>
      <c r="X93" s="69">
        <f>'単位修得状況確認表（共通教育科目，一般学生）'!X23+X92</f>
        <v>0</v>
      </c>
      <c r="Y93" s="46">
        <f>'単位修得状況確認表（共通教育科目，一般学生）'!Y23+Y92</f>
        <v>0</v>
      </c>
      <c r="Z93" s="68">
        <f>'単位修得状況確認表（共通教育科目，一般学生）'!Z23+Z92</f>
        <v>0</v>
      </c>
      <c r="AA93" s="53">
        <f>'単位修得状況確認表（共通教育科目，一般学生）'!AA23+AA92</f>
        <v>0</v>
      </c>
      <c r="AB93" s="69">
        <f>'単位修得状況確認表（共通教育科目，一般学生）'!AB23+AB92</f>
        <v>0</v>
      </c>
      <c r="AC93" s="46">
        <f>'単位修得状況確認表（共通教育科目，一般学生）'!AC23+AC92</f>
        <v>0</v>
      </c>
      <c r="AD93" s="68">
        <f>'単位修得状況確認表（共通教育科目，一般学生）'!AD23+AD92</f>
        <v>0</v>
      </c>
      <c r="AE93" s="24">
        <f>'単位修得状況確認表（共通教育科目，一般学生）'!AE23+AE92</f>
        <v>0</v>
      </c>
      <c r="AF93" s="70">
        <f>'単位修得状況確認表（共通教育科目，一般学生）'!AF23+AF92</f>
        <v>0</v>
      </c>
      <c r="AG93" s="46">
        <f>'単位修得状況確認表（共通教育科目，一般学生）'!AG23+AG92</f>
        <v>0</v>
      </c>
      <c r="AH93" s="68">
        <f>'単位修得状況確認表（共通教育科目，一般学生）'!AH23+AH92</f>
        <v>0</v>
      </c>
      <c r="AI93" s="53">
        <f>'単位修得状況確認表（共通教育科目，一般学生）'!AI23+AI92</f>
        <v>0</v>
      </c>
      <c r="AJ93" s="69">
        <f>'単位修得状況確認表（共通教育科目，一般学生）'!AJ23+AJ92</f>
        <v>0</v>
      </c>
      <c r="AK93" s="46">
        <f>'単位修得状況確認表（共通教育科目，一般学生）'!AK23+AK92</f>
        <v>0</v>
      </c>
      <c r="AL93" s="68">
        <f>'単位修得状況確認表（共通教育科目，一般学生）'!AL23+AL92</f>
        <v>0</v>
      </c>
      <c r="AM93" s="53">
        <f>'単位修得状況確認表（共通教育科目，一般学生）'!AM23+AM92</f>
        <v>0</v>
      </c>
      <c r="AN93" s="290">
        <f>SUM(H93,J93,L93,N93,P93,R93,T93,V93,X93,Z93,AB93,AD93,AF93,AH93,AJ93,AL93)</f>
        <v>0</v>
      </c>
      <c r="AO93" s="21">
        <v>124</v>
      </c>
      <c r="AP93" s="259">
        <f>SUM(I93,K93,M93,O93,Q93,S93,U93,W93,Y93,AA93,AC93,AE93,AG93,AI93,AK93,AM93)</f>
        <v>0</v>
      </c>
      <c r="AT93" s="9"/>
      <c r="AU93" s="9"/>
    </row>
    <row r="94" spans="1:51" s="17" customFormat="1" ht="17.25" customHeight="1" thickBot="1" x14ac:dyDescent="0.2">
      <c r="A94" s="225" t="s">
        <v>181</v>
      </c>
      <c r="B94" s="381" t="s">
        <v>182</v>
      </c>
      <c r="C94" s="381"/>
      <c r="D94" s="381"/>
      <c r="E94" s="381"/>
      <c r="F94" s="381"/>
      <c r="G94" s="381"/>
      <c r="H94" s="381"/>
      <c r="I94" s="381"/>
      <c r="J94" s="381"/>
      <c r="K94" s="381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463" t="s">
        <v>63</v>
      </c>
      <c r="AO94" s="464"/>
      <c r="AP94" s="281" t="str">
        <f>IF(AN93-AN96&gt;0,AP93/(AN93-AN96-'単位修得状況確認表（共通教育科目，一般学生）'!AN26+AN97+'単位修得状況確認表（共通教育科目，一般学生）'!AN27-AN98-'単位修得状況確認表（共通教育科目，一般学生）'!AN28),"")</f>
        <v/>
      </c>
      <c r="AQ94" s="9"/>
      <c r="AR94" s="282"/>
      <c r="AS94" s="285"/>
      <c r="AT94" s="125"/>
      <c r="AU94" s="125"/>
      <c r="AV94" s="123"/>
      <c r="AX94" s="134"/>
      <c r="AY94" s="134"/>
    </row>
    <row r="95" spans="1:51" s="17" customFormat="1" ht="17.25" customHeight="1" thickTop="1" thickBot="1" x14ac:dyDescent="0.2">
      <c r="A95" s="224"/>
      <c r="B95" s="224"/>
      <c r="C95" s="224"/>
      <c r="D95" s="5"/>
      <c r="E95" s="5"/>
      <c r="F95" s="18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223"/>
      <c r="AO95" s="223"/>
      <c r="AP95" s="223"/>
      <c r="AQ95" s="9"/>
      <c r="AR95" s="282"/>
      <c r="AS95" s="285"/>
      <c r="AT95" s="224"/>
      <c r="AU95" s="224"/>
      <c r="AV95" s="123"/>
      <c r="AX95" s="134"/>
      <c r="AY95" s="134"/>
    </row>
    <row r="96" spans="1:51" ht="17.25" customHeight="1" thickBot="1" x14ac:dyDescent="0.2">
      <c r="A96" s="392" t="s">
        <v>249</v>
      </c>
      <c r="B96" s="393"/>
      <c r="C96" s="393"/>
      <c r="D96" s="393"/>
      <c r="E96" s="393"/>
      <c r="F96" s="393"/>
      <c r="G96" s="393"/>
      <c r="H96" s="330"/>
      <c r="I96" s="331"/>
      <c r="J96" s="332"/>
      <c r="K96" s="333"/>
      <c r="L96" s="330"/>
      <c r="M96" s="331"/>
      <c r="N96" s="332"/>
      <c r="O96" s="333"/>
      <c r="P96" s="330"/>
      <c r="Q96" s="331"/>
      <c r="R96" s="332"/>
      <c r="S96" s="333"/>
      <c r="T96" s="330"/>
      <c r="U96" s="331"/>
      <c r="V96" s="332"/>
      <c r="W96" s="333"/>
      <c r="X96" s="330"/>
      <c r="Y96" s="331"/>
      <c r="Z96" s="332"/>
      <c r="AA96" s="333"/>
      <c r="AB96" s="330"/>
      <c r="AC96" s="331"/>
      <c r="AD96" s="332"/>
      <c r="AE96" s="333"/>
      <c r="AF96" s="330"/>
      <c r="AG96" s="331"/>
      <c r="AH96" s="332"/>
      <c r="AI96" s="333"/>
      <c r="AJ96" s="330"/>
      <c r="AK96" s="331"/>
      <c r="AL96" s="332"/>
      <c r="AM96" s="333"/>
      <c r="AN96" s="117">
        <f>SUM(H96:AM96)</f>
        <v>0</v>
      </c>
      <c r="AO96" s="9"/>
      <c r="AP96" s="9"/>
      <c r="AT96" s="9"/>
      <c r="AU96" s="9"/>
    </row>
    <row r="97" spans="1:51" ht="17.25" customHeight="1" thickBot="1" x14ac:dyDescent="0.2">
      <c r="A97" s="392" t="s">
        <v>250</v>
      </c>
      <c r="B97" s="393"/>
      <c r="C97" s="393"/>
      <c r="D97" s="393"/>
      <c r="E97" s="393"/>
      <c r="F97" s="393"/>
      <c r="G97" s="393"/>
      <c r="H97" s="330"/>
      <c r="I97" s="331"/>
      <c r="J97" s="332"/>
      <c r="K97" s="333"/>
      <c r="L97" s="330"/>
      <c r="M97" s="331"/>
      <c r="N97" s="332"/>
      <c r="O97" s="333"/>
      <c r="P97" s="330"/>
      <c r="Q97" s="331"/>
      <c r="R97" s="332"/>
      <c r="S97" s="333"/>
      <c r="T97" s="330"/>
      <c r="U97" s="331"/>
      <c r="V97" s="332"/>
      <c r="W97" s="333"/>
      <c r="X97" s="330"/>
      <c r="Y97" s="331"/>
      <c r="Z97" s="332"/>
      <c r="AA97" s="333"/>
      <c r="AB97" s="330"/>
      <c r="AC97" s="331"/>
      <c r="AD97" s="332"/>
      <c r="AE97" s="333"/>
      <c r="AF97" s="330"/>
      <c r="AG97" s="331"/>
      <c r="AH97" s="332"/>
      <c r="AI97" s="333"/>
      <c r="AJ97" s="330"/>
      <c r="AK97" s="331"/>
      <c r="AL97" s="332"/>
      <c r="AM97" s="333"/>
      <c r="AN97" s="117">
        <f>SUM(H97:AM97)</f>
        <v>0</v>
      </c>
      <c r="AO97" s="9"/>
      <c r="AP97" s="9"/>
      <c r="AT97" s="9"/>
      <c r="AU97" s="9"/>
    </row>
    <row r="98" spans="1:51" s="17" customFormat="1" ht="17.25" customHeight="1" thickBot="1" x14ac:dyDescent="0.2">
      <c r="A98" s="392" t="s">
        <v>251</v>
      </c>
      <c r="B98" s="393"/>
      <c r="C98" s="393"/>
      <c r="D98" s="393"/>
      <c r="E98" s="393"/>
      <c r="F98" s="393"/>
      <c r="G98" s="394"/>
      <c r="H98" s="330"/>
      <c r="I98" s="331"/>
      <c r="J98" s="332"/>
      <c r="K98" s="333"/>
      <c r="L98" s="330"/>
      <c r="M98" s="331"/>
      <c r="N98" s="332"/>
      <c r="O98" s="333"/>
      <c r="P98" s="330"/>
      <c r="Q98" s="331"/>
      <c r="R98" s="332"/>
      <c r="S98" s="333"/>
      <c r="T98" s="330"/>
      <c r="U98" s="331"/>
      <c r="V98" s="332"/>
      <c r="W98" s="333"/>
      <c r="X98" s="330"/>
      <c r="Y98" s="331"/>
      <c r="Z98" s="332"/>
      <c r="AA98" s="333"/>
      <c r="AB98" s="330"/>
      <c r="AC98" s="331"/>
      <c r="AD98" s="332"/>
      <c r="AE98" s="333"/>
      <c r="AF98" s="330"/>
      <c r="AG98" s="331"/>
      <c r="AH98" s="332"/>
      <c r="AI98" s="333"/>
      <c r="AJ98" s="330"/>
      <c r="AK98" s="331"/>
      <c r="AL98" s="332"/>
      <c r="AM98" s="333"/>
      <c r="AN98" s="261">
        <f>SUM(H98:AM98)</f>
        <v>0</v>
      </c>
      <c r="AO98" s="5"/>
      <c r="AP98" s="5"/>
      <c r="AQ98" s="9"/>
      <c r="AR98" s="282"/>
      <c r="AS98" s="285"/>
      <c r="AT98" s="125"/>
      <c r="AU98" s="125"/>
      <c r="AV98" s="123"/>
      <c r="AX98" s="134"/>
      <c r="AY98" s="134"/>
    </row>
    <row r="99" spans="1:5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4"/>
      <c r="AP99" s="14"/>
      <c r="AT99" s="4"/>
      <c r="AU99" s="4"/>
    </row>
    <row r="100" spans="1:51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4"/>
      <c r="AP100" s="14"/>
      <c r="AT100" s="4"/>
      <c r="AU100" s="4"/>
    </row>
    <row r="101" spans="1:5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4"/>
      <c r="AP101" s="14"/>
      <c r="AT101" s="4"/>
      <c r="AU101" s="4"/>
    </row>
  </sheetData>
  <sheetProtection password="CC61" sheet="1" objects="1" scenarios="1" selectLockedCells="1"/>
  <mergeCells count="125">
    <mergeCell ref="B77:B89"/>
    <mergeCell ref="C77:C89"/>
    <mergeCell ref="A96:G96"/>
    <mergeCell ref="B94:K94"/>
    <mergeCell ref="N96:O96"/>
    <mergeCell ref="P96:Q96"/>
    <mergeCell ref="R96:S96"/>
    <mergeCell ref="A90:G90"/>
    <mergeCell ref="AB96:AC96"/>
    <mergeCell ref="AD96:AE96"/>
    <mergeCell ref="AF96:AG96"/>
    <mergeCell ref="AH96:AI96"/>
    <mergeCell ref="T96:U96"/>
    <mergeCell ref="R97:S97"/>
    <mergeCell ref="AY67:AY68"/>
    <mergeCell ref="AJ96:AK96"/>
    <mergeCell ref="AL96:AM96"/>
    <mergeCell ref="AN94:AO94"/>
    <mergeCell ref="AT77:AT89"/>
    <mergeCell ref="AU77:AU89"/>
    <mergeCell ref="AS74:AS76"/>
    <mergeCell ref="AU54:AU62"/>
    <mergeCell ref="AT65:AT74"/>
    <mergeCell ref="AU65:AU74"/>
    <mergeCell ref="AT54:AT62"/>
    <mergeCell ref="AL97:AM97"/>
    <mergeCell ref="X96:Y96"/>
    <mergeCell ref="Z96:AA96"/>
    <mergeCell ref="A65:A74"/>
    <mergeCell ref="B65:B74"/>
    <mergeCell ref="V97:W97"/>
    <mergeCell ref="A97:G97"/>
    <mergeCell ref="H97:I97"/>
    <mergeCell ref="J97:K97"/>
    <mergeCell ref="L97:M97"/>
    <mergeCell ref="N97:O97"/>
    <mergeCell ref="P97:Q97"/>
    <mergeCell ref="V96:W96"/>
    <mergeCell ref="A92:G92"/>
    <mergeCell ref="A93:G93"/>
    <mergeCell ref="H96:I96"/>
    <mergeCell ref="J96:K96"/>
    <mergeCell ref="L96:M96"/>
    <mergeCell ref="A75:G75"/>
    <mergeCell ref="A77:A89"/>
    <mergeCell ref="A3:C6"/>
    <mergeCell ref="A7:A12"/>
    <mergeCell ref="B7:C12"/>
    <mergeCell ref="A13:G13"/>
    <mergeCell ref="A15:A33"/>
    <mergeCell ref="B15:C33"/>
    <mergeCell ref="C36:C42"/>
    <mergeCell ref="C45:C51"/>
    <mergeCell ref="C65:C74"/>
    <mergeCell ref="A34:G34"/>
    <mergeCell ref="A36:A42"/>
    <mergeCell ref="B36:B42"/>
    <mergeCell ref="A63:G63"/>
    <mergeCell ref="A43:G43"/>
    <mergeCell ref="A45:A51"/>
    <mergeCell ref="B45:B51"/>
    <mergeCell ref="A52:G52"/>
    <mergeCell ref="B54:B62"/>
    <mergeCell ref="C54:C62"/>
    <mergeCell ref="A54:A62"/>
    <mergeCell ref="AD5:AE5"/>
    <mergeCell ref="AF5:AG5"/>
    <mergeCell ref="AH5:AI5"/>
    <mergeCell ref="AB4:AE4"/>
    <mergeCell ref="AL5:AM5"/>
    <mergeCell ref="X4:AA4"/>
    <mergeCell ref="P5:Q5"/>
    <mergeCell ref="R5:S5"/>
    <mergeCell ref="T5:U5"/>
    <mergeCell ref="V5:W5"/>
    <mergeCell ref="X5:Y5"/>
    <mergeCell ref="AT7:AT33"/>
    <mergeCell ref="AU7:AU33"/>
    <mergeCell ref="AT36:AT42"/>
    <mergeCell ref="AU36:AU42"/>
    <mergeCell ref="AT45:AT51"/>
    <mergeCell ref="AU45:AU51"/>
    <mergeCell ref="A2:AP2"/>
    <mergeCell ref="AN3:AN6"/>
    <mergeCell ref="H4:K4"/>
    <mergeCell ref="L4:O4"/>
    <mergeCell ref="P4:S4"/>
    <mergeCell ref="J5:K5"/>
    <mergeCell ref="L5:M5"/>
    <mergeCell ref="N5:O5"/>
    <mergeCell ref="AP3:AP6"/>
    <mergeCell ref="T4:W4"/>
    <mergeCell ref="Z5:AA5"/>
    <mergeCell ref="AO3:AO6"/>
    <mergeCell ref="AJ5:AK5"/>
    <mergeCell ref="H3:AM3"/>
    <mergeCell ref="H5:I5"/>
    <mergeCell ref="AF4:AI4"/>
    <mergeCell ref="AJ4:AM4"/>
    <mergeCell ref="AB5:AC5"/>
    <mergeCell ref="A98:G98"/>
    <mergeCell ref="H98:I98"/>
    <mergeCell ref="J98:K98"/>
    <mergeCell ref="L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T97:U97"/>
    <mergeCell ref="X97:Y97"/>
    <mergeCell ref="Z97:AA97"/>
    <mergeCell ref="AB97:AC97"/>
    <mergeCell ref="AD97:AE97"/>
    <mergeCell ref="AF97:AG97"/>
    <mergeCell ref="AH97:AI97"/>
    <mergeCell ref="AJ97:AK97"/>
  </mergeCells>
  <phoneticPr fontId="5"/>
  <dataValidations count="1">
    <dataValidation type="list" allowBlank="1" showInputMessage="1" showErrorMessage="1" sqref="V77:V89 V65:V74 R77:R89 P77:P89 N77:N89 L77:L89 J77:J89 H77:H89 H65:H74 J65:J74 L65:L74 N65:N74 P65:P74 R65:R74 T65:T74 T45:T51 P36:P42 V45:V51 R45:R51 P45:P51 N45:N51 L45:L51 J45:J51 H45:H51 V36:V42 T36:T42 R36:R42 N36:N42 L36:L42 J36:J42 H36:H42 T77:T89 AL77:AL89 AL65:AL74 AH77:AH89 AF77:AF89 AD77:AD89 AB77:AB89 Z77:Z89 X77:X89 X65:X74 Z65:Z74 AB65:AB74 AD65:AD74 AF65:AF74 AH65:AH74 AJ65:AJ74 AJ45:AJ51 AF36:AF42 AL45:AL51 AH45:AH51 AF45:AF51 AD45:AD51 AB45:AB51 Z45:Z51 X45:X51 AL36:AL42 AJ36:AJ42 AH36:AH42 AD36:AD42 AB36:AB42 Z36:Z42 X36:X42 AJ77:AJ89 Z7:Z12 AD7:AD12 AL7:AL12 AH7:AH12 AJ7:AJ12 AB7:AB12 AF7:AF12 X7:X12 J7:J12 N7:N12 V7:V12 R7:R12 T7:T12 L7:L12 P7:P12 H7:H12 AH15:AH33 AF15:AF33 Z15:Z33 AD15:AD33 AL15:AL33 R15:R33 AJ15:AJ33 AB15:AB33 P15:P33 X15:X33 J15:J33 N15:N33 V15:V33 H15:H33 L15:L33 T15:T33 T54:T62 V54:V62 R54:R62 P54:P62 N54:N62 L54:L62 J54:J62 H54:H62 AJ54:AJ62 AL54:AL62 AH54:AH62 AF54:AF62 AD54:AD62 AB54:AB62 Z54:Z62 X54:X62">
      <formula1>$AV$1:$AV$6</formula1>
    </dataValidation>
  </dataValidations>
  <pageMargins left="0.43307086614173229" right="0.47244094488188981" top="0.2" bottom="0.22" header="0" footer="0"/>
  <pageSetup paperSize="9" scale="50" orientation="portrait" horizontalDpi="300" verticalDpi="300" r:id="rId1"/>
  <headerFooter alignWithMargins="0"/>
  <colBreaks count="1" manualBreakCount="1">
    <brk id="45" max="97" man="1"/>
  </colBreaks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defaultSize="0" autoLine="0" altText="" r:id="rId5">
            <anchor moveWithCells="1">
              <from>
                <xdr:col>7</xdr:col>
                <xdr:colOff>9525</xdr:colOff>
                <xdr:row>1</xdr:row>
                <xdr:rowOff>295275</xdr:rowOff>
              </from>
              <to>
                <xdr:col>11</xdr:col>
                <xdr:colOff>0</xdr:colOff>
                <xdr:row>3</xdr:row>
                <xdr:rowOff>9525</xdr:rowOff>
              </to>
            </anchor>
          </controlPr>
        </control>
      </mc:Choice>
      <mc:Fallback>
        <control shapeId="3073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Q236"/>
  <sheetViews>
    <sheetView view="pageBreakPreview" zoomScale="130" zoomScaleNormal="60" zoomScaleSheetLayoutView="130" workbookViewId="0">
      <selection activeCell="H7" sqref="H7"/>
    </sheetView>
  </sheetViews>
  <sheetFormatPr defaultRowHeight="13.5" x14ac:dyDescent="0.15"/>
  <cols>
    <col min="1" max="1" width="3.75" style="25" customWidth="1"/>
    <col min="2" max="2" width="14.25" style="25" bestFit="1" customWidth="1"/>
    <col min="3" max="8" width="15.125" style="25" customWidth="1"/>
    <col min="9" max="19" width="9" style="25"/>
    <col min="20" max="20" width="3.75" style="25" customWidth="1"/>
    <col min="21" max="16384" width="9" style="25"/>
  </cols>
  <sheetData>
    <row r="2" spans="2:6" ht="14.25" x14ac:dyDescent="0.15">
      <c r="B2" s="26" t="s">
        <v>225</v>
      </c>
    </row>
    <row r="3" spans="2:6" ht="14.25" thickBot="1" x14ac:dyDescent="0.2"/>
    <row r="4" spans="2:6" ht="14.25" thickBot="1" x14ac:dyDescent="0.2">
      <c r="C4" s="469" t="s">
        <v>245</v>
      </c>
      <c r="D4" s="470"/>
      <c r="E4" s="469" t="s">
        <v>226</v>
      </c>
      <c r="F4" s="470"/>
    </row>
    <row r="5" spans="2:6" ht="14.25" thickBot="1" x14ac:dyDescent="0.2">
      <c r="B5" s="38"/>
      <c r="C5" s="39" t="s">
        <v>52</v>
      </c>
      <c r="D5" s="40" t="s">
        <v>54</v>
      </c>
      <c r="E5" s="39" t="s">
        <v>52</v>
      </c>
      <c r="F5" s="40" t="s">
        <v>54</v>
      </c>
    </row>
    <row r="6" spans="2:6" x14ac:dyDescent="0.15">
      <c r="B6" s="35" t="s">
        <v>55</v>
      </c>
      <c r="C6" s="36">
        <f>SUM('単位修得状況確認表（共通教育科目，一般学生）'!H7:H12)</f>
        <v>0</v>
      </c>
      <c r="D6" s="37">
        <f>SUM(C$6:C6)</f>
        <v>0</v>
      </c>
      <c r="E6" s="36">
        <f>SUM('単位修得状況確認表（共通教育科目，一般学生）'!H13:H14)</f>
        <v>0</v>
      </c>
      <c r="F6" s="37">
        <f>SUM(E$6:E6)</f>
        <v>0</v>
      </c>
    </row>
    <row r="7" spans="2:6" ht="14.25" thickBot="1" x14ac:dyDescent="0.2">
      <c r="B7" s="27" t="s">
        <v>56</v>
      </c>
      <c r="C7" s="28">
        <f>SUM('単位修得状況確認表（共通教育科目，一般学生）'!J7:J12)</f>
        <v>0</v>
      </c>
      <c r="D7" s="41">
        <f>SUM(C$6:C7)</f>
        <v>0</v>
      </c>
      <c r="E7" s="28">
        <f>SUM('単位修得状況確認表（共通教育科目，一般学生）'!J13:J14)</f>
        <v>0</v>
      </c>
      <c r="F7" s="41">
        <f>SUM(E$6:E7)</f>
        <v>0</v>
      </c>
    </row>
    <row r="8" spans="2:6" x14ac:dyDescent="0.15">
      <c r="B8" s="32" t="s">
        <v>57</v>
      </c>
      <c r="C8" s="33">
        <f>SUM('単位修得状況確認表（共通教育科目，一般学生）'!L7:L12)</f>
        <v>0</v>
      </c>
      <c r="D8" s="37">
        <f>SUM(C$6:C8)</f>
        <v>0</v>
      </c>
      <c r="E8" s="33">
        <f>SUM('単位修得状況確認表（共通教育科目，一般学生）'!L13:L14)</f>
        <v>0</v>
      </c>
      <c r="F8" s="37">
        <f>SUM(E$6:E8)</f>
        <v>0</v>
      </c>
    </row>
    <row r="9" spans="2:6" ht="14.25" thickBot="1" x14ac:dyDescent="0.2">
      <c r="B9" s="30" t="s">
        <v>58</v>
      </c>
      <c r="C9" s="31">
        <f>SUM('単位修得状況確認表（共通教育科目，一般学生）'!N7:N12)</f>
        <v>0</v>
      </c>
      <c r="D9" s="41">
        <f>SUM(C$6:C9)</f>
        <v>0</v>
      </c>
      <c r="E9" s="31">
        <f>SUM('単位修得状況確認表（共通教育科目，一般学生）'!N13:N14)</f>
        <v>0</v>
      </c>
      <c r="F9" s="41">
        <f>SUM(E$6:E9)</f>
        <v>0</v>
      </c>
    </row>
    <row r="10" spans="2:6" x14ac:dyDescent="0.15">
      <c r="B10" s="35" t="s">
        <v>325</v>
      </c>
      <c r="C10" s="36">
        <f>SUM('単位修得状況確認表（共通教育科目，一般学生）'!P7:P12)</f>
        <v>0</v>
      </c>
      <c r="D10" s="37">
        <f>SUM(C$6:C10)</f>
        <v>0</v>
      </c>
      <c r="E10" s="36">
        <f>SUM('単位修得状況確認表（共通教育科目，一般学生）'!P13:P14)</f>
        <v>0</v>
      </c>
      <c r="F10" s="37">
        <f>SUM(E$6:E10)</f>
        <v>0</v>
      </c>
    </row>
    <row r="11" spans="2:6" ht="14.25" thickBot="1" x14ac:dyDescent="0.2">
      <c r="B11" s="27" t="s">
        <v>326</v>
      </c>
      <c r="C11" s="28">
        <f>SUM('単位修得状況確認表（共通教育科目，一般学生）'!R7:R12)</f>
        <v>0</v>
      </c>
      <c r="D11" s="41">
        <f>SUM(C$6:C11)</f>
        <v>0</v>
      </c>
      <c r="E11" s="28">
        <f>SUM('単位修得状況確認表（共通教育科目，一般学生）'!R13:R14)</f>
        <v>0</v>
      </c>
      <c r="F11" s="41">
        <f>SUM(E$6:E11)</f>
        <v>0</v>
      </c>
    </row>
    <row r="12" spans="2:6" x14ac:dyDescent="0.15">
      <c r="B12" s="32" t="s">
        <v>59</v>
      </c>
      <c r="C12" s="33">
        <f>SUM('単位修得状況確認表（共通教育科目，一般学生）'!T7:T12)</f>
        <v>0</v>
      </c>
      <c r="D12" s="37">
        <f>SUM(C$6:C12)</f>
        <v>0</v>
      </c>
      <c r="E12" s="33">
        <f>SUM('単位修得状況確認表（共通教育科目，一般学生）'!T13:T14)</f>
        <v>0</v>
      </c>
      <c r="F12" s="37">
        <f>SUM(E$6:E12)</f>
        <v>0</v>
      </c>
    </row>
    <row r="13" spans="2:6" ht="14.25" thickBot="1" x14ac:dyDescent="0.2">
      <c r="B13" s="27" t="s">
        <v>60</v>
      </c>
      <c r="C13" s="28">
        <f>SUM('単位修得状況確認表（共通教育科目，一般学生）'!V7:V12)</f>
        <v>0</v>
      </c>
      <c r="D13" s="41">
        <f>SUM(C$6:C13)</f>
        <v>0</v>
      </c>
      <c r="E13" s="28">
        <f>SUM('単位修得状況確認表（共通教育科目，一般学生）'!V13:V14)</f>
        <v>0</v>
      </c>
      <c r="F13" s="41">
        <f>SUM(E$6:E13)</f>
        <v>0</v>
      </c>
    </row>
    <row r="21" spans="2:8" ht="14.25" x14ac:dyDescent="0.15">
      <c r="B21" s="63"/>
      <c r="C21" s="64"/>
      <c r="D21" s="64"/>
      <c r="E21" s="64"/>
      <c r="F21" s="64"/>
      <c r="G21" s="64"/>
      <c r="H21" s="64"/>
    </row>
    <row r="22" spans="2:8" x14ac:dyDescent="0.15">
      <c r="B22" s="64"/>
      <c r="C22" s="64"/>
      <c r="D22" s="64"/>
      <c r="E22" s="64"/>
      <c r="F22" s="64"/>
      <c r="G22" s="64"/>
      <c r="H22" s="64"/>
    </row>
    <row r="23" spans="2:8" x14ac:dyDescent="0.15">
      <c r="B23" s="62"/>
      <c r="C23" s="62"/>
      <c r="D23" s="62"/>
      <c r="E23" s="64"/>
      <c r="F23" s="64"/>
      <c r="G23" s="64"/>
      <c r="H23" s="64"/>
    </row>
    <row r="24" spans="2:8" x14ac:dyDescent="0.15">
      <c r="B24" s="65"/>
      <c r="C24" s="65"/>
      <c r="D24" s="65"/>
      <c r="E24" s="64"/>
      <c r="F24" s="64"/>
      <c r="G24" s="64"/>
      <c r="H24" s="64"/>
    </row>
    <row r="25" spans="2:8" x14ac:dyDescent="0.15">
      <c r="B25" s="65"/>
      <c r="C25" s="65"/>
      <c r="D25" s="65"/>
      <c r="E25" s="64"/>
      <c r="F25" s="64"/>
      <c r="G25" s="64"/>
      <c r="H25" s="64"/>
    </row>
    <row r="26" spans="2:8" x14ac:dyDescent="0.15">
      <c r="B26" s="65"/>
      <c r="C26" s="65"/>
      <c r="D26" s="65"/>
      <c r="E26" s="64"/>
      <c r="F26" s="64"/>
      <c r="G26" s="64"/>
      <c r="H26" s="64"/>
    </row>
    <row r="27" spans="2:8" x14ac:dyDescent="0.15">
      <c r="B27" s="65"/>
      <c r="C27" s="65"/>
      <c r="D27" s="65"/>
      <c r="E27" s="64"/>
      <c r="F27" s="64"/>
      <c r="G27" s="64"/>
      <c r="H27" s="64"/>
    </row>
    <row r="28" spans="2:8" x14ac:dyDescent="0.15">
      <c r="B28" s="65"/>
      <c r="C28" s="65"/>
      <c r="D28" s="65"/>
      <c r="E28" s="64"/>
      <c r="F28" s="64"/>
      <c r="G28" s="64"/>
      <c r="H28" s="64"/>
    </row>
    <row r="29" spans="2:8" x14ac:dyDescent="0.15">
      <c r="B29" s="65"/>
      <c r="C29" s="65"/>
      <c r="D29" s="65"/>
      <c r="E29" s="64"/>
      <c r="F29" s="64"/>
      <c r="G29" s="64"/>
      <c r="H29" s="64"/>
    </row>
    <row r="30" spans="2:8" x14ac:dyDescent="0.15">
      <c r="B30" s="65"/>
      <c r="C30" s="65"/>
      <c r="D30" s="65"/>
      <c r="E30" s="64"/>
      <c r="F30" s="64"/>
      <c r="G30" s="64"/>
      <c r="H30" s="64"/>
    </row>
    <row r="31" spans="2:8" x14ac:dyDescent="0.15">
      <c r="B31" s="65"/>
      <c r="C31" s="65"/>
      <c r="D31" s="65"/>
      <c r="E31" s="64"/>
      <c r="F31" s="64"/>
      <c r="G31" s="64"/>
      <c r="H31" s="64"/>
    </row>
    <row r="33" spans="2:6" ht="14.25" x14ac:dyDescent="0.15">
      <c r="B33" s="26" t="s">
        <v>93</v>
      </c>
    </row>
    <row r="34" spans="2:6" ht="14.25" thickBot="1" x14ac:dyDescent="0.2"/>
    <row r="35" spans="2:6" ht="14.25" thickBot="1" x14ac:dyDescent="0.2">
      <c r="C35" s="469" t="s">
        <v>127</v>
      </c>
      <c r="D35" s="471"/>
      <c r="E35" s="469" t="s">
        <v>133</v>
      </c>
      <c r="F35" s="470"/>
    </row>
    <row r="36" spans="2:6" ht="14.25" thickBot="1" x14ac:dyDescent="0.2">
      <c r="B36" s="38"/>
      <c r="C36" s="39" t="s">
        <v>52</v>
      </c>
      <c r="D36" s="40" t="s">
        <v>54</v>
      </c>
      <c r="E36" s="39" t="s">
        <v>52</v>
      </c>
      <c r="F36" s="40" t="s">
        <v>54</v>
      </c>
    </row>
    <row r="37" spans="2:6" x14ac:dyDescent="0.15">
      <c r="B37" s="35" t="s">
        <v>55</v>
      </c>
      <c r="C37" s="36">
        <f>SUM('単位修得状況確認表（共通教育科目，一般学生）'!H16:H19)</f>
        <v>0</v>
      </c>
      <c r="D37" s="37">
        <f>SUM(C$37:C37)</f>
        <v>0</v>
      </c>
      <c r="E37" s="36">
        <f>SUM('単位修得状況確認表（共通教育科目，一般学生）'!H20:H21)</f>
        <v>0</v>
      </c>
      <c r="F37" s="37">
        <f>SUM(E$37:E37)</f>
        <v>0</v>
      </c>
    </row>
    <row r="38" spans="2:6" ht="14.25" thickBot="1" x14ac:dyDescent="0.2">
      <c r="B38" s="27" t="s">
        <v>56</v>
      </c>
      <c r="C38" s="28">
        <f>SUM('単位修得状況確認表（共通教育科目，一般学生）'!J16:J19)</f>
        <v>0</v>
      </c>
      <c r="D38" s="41">
        <f>SUM(C$37:C38)</f>
        <v>0</v>
      </c>
      <c r="E38" s="28">
        <f>SUM('単位修得状況確認表（共通教育科目，一般学生）'!J20:J21)</f>
        <v>0</v>
      </c>
      <c r="F38" s="41">
        <f>SUM(E$37:E38)</f>
        <v>0</v>
      </c>
    </row>
    <row r="39" spans="2:6" x14ac:dyDescent="0.15">
      <c r="B39" s="32" t="s">
        <v>57</v>
      </c>
      <c r="C39" s="33">
        <f>SUM('単位修得状況確認表（共通教育科目，一般学生）'!L16:L19)</f>
        <v>0</v>
      </c>
      <c r="D39" s="37">
        <f>SUM(C$37:C39)</f>
        <v>0</v>
      </c>
      <c r="E39" s="33">
        <f>SUM('単位修得状況確認表（共通教育科目，一般学生）'!L20:L21)</f>
        <v>0</v>
      </c>
      <c r="F39" s="37">
        <f>SUM(E$37:E39)</f>
        <v>0</v>
      </c>
    </row>
    <row r="40" spans="2:6" ht="14.25" thickBot="1" x14ac:dyDescent="0.2">
      <c r="B40" s="30" t="s">
        <v>58</v>
      </c>
      <c r="C40" s="31">
        <f>SUM('単位修得状況確認表（共通教育科目，一般学生）'!N16:N19)</f>
        <v>0</v>
      </c>
      <c r="D40" s="41">
        <f>SUM(C$37:C40)</f>
        <v>0</v>
      </c>
      <c r="E40" s="31">
        <f>SUM('単位修得状況確認表（共通教育科目，一般学生）'!N20:N21)</f>
        <v>0</v>
      </c>
      <c r="F40" s="41">
        <f>SUM(E$37:E40)</f>
        <v>0</v>
      </c>
    </row>
    <row r="41" spans="2:6" x14ac:dyDescent="0.15">
      <c r="B41" s="35" t="s">
        <v>325</v>
      </c>
      <c r="C41" s="36">
        <f>SUM('単位修得状況確認表（共通教育科目，一般学生）'!P16:P19)</f>
        <v>0</v>
      </c>
      <c r="D41" s="37">
        <f>SUM(C$37:C41)</f>
        <v>0</v>
      </c>
      <c r="E41" s="36">
        <f>SUM('単位修得状況確認表（共通教育科目，一般学生）'!P20:P21)</f>
        <v>0</v>
      </c>
      <c r="F41" s="37">
        <f>SUM(E$37:E41)</f>
        <v>0</v>
      </c>
    </row>
    <row r="42" spans="2:6" ht="14.25" thickBot="1" x14ac:dyDescent="0.2">
      <c r="B42" s="27" t="s">
        <v>326</v>
      </c>
      <c r="C42" s="28">
        <f>SUM('単位修得状況確認表（共通教育科目，一般学生）'!R16:R19)</f>
        <v>0</v>
      </c>
      <c r="D42" s="41">
        <f>SUM(C$37:C42)</f>
        <v>0</v>
      </c>
      <c r="E42" s="28">
        <f>SUM('単位修得状況確認表（共通教育科目，一般学生）'!R20:R21)</f>
        <v>0</v>
      </c>
      <c r="F42" s="41">
        <f>SUM(E$37:E42)</f>
        <v>0</v>
      </c>
    </row>
    <row r="43" spans="2:6" x14ac:dyDescent="0.15">
      <c r="B43" s="32" t="s">
        <v>59</v>
      </c>
      <c r="C43" s="33">
        <f>SUM('単位修得状況確認表（共通教育科目，一般学生）'!T16:T19)</f>
        <v>0</v>
      </c>
      <c r="D43" s="37">
        <f>SUM(C$37:C43)</f>
        <v>0</v>
      </c>
      <c r="E43" s="33">
        <f>SUM('単位修得状況確認表（共通教育科目，一般学生）'!T20:T21)</f>
        <v>0</v>
      </c>
      <c r="F43" s="37">
        <f>SUM(E$37:E43)</f>
        <v>0</v>
      </c>
    </row>
    <row r="44" spans="2:6" ht="14.25" thickBot="1" x14ac:dyDescent="0.2">
      <c r="B44" s="27" t="s">
        <v>60</v>
      </c>
      <c r="C44" s="28">
        <f>SUM('単位修得状況確認表（共通教育科目，一般学生）'!V16:V19)</f>
        <v>0</v>
      </c>
      <c r="D44" s="41">
        <f>SUM(C$37:C44)</f>
        <v>0</v>
      </c>
      <c r="E44" s="28">
        <f>SUM('単位修得状況確認表（共通教育科目，一般学生）'!V20:V21)</f>
        <v>0</v>
      </c>
      <c r="F44" s="41">
        <f>SUM(E$37:E44)</f>
        <v>0</v>
      </c>
    </row>
    <row r="52" spans="2:8" ht="14.25" x14ac:dyDescent="0.15">
      <c r="B52" s="63"/>
      <c r="C52" s="64"/>
      <c r="D52" s="64"/>
      <c r="E52" s="64"/>
      <c r="F52" s="64"/>
      <c r="G52" s="64"/>
      <c r="H52" s="64"/>
    </row>
    <row r="53" spans="2:8" x14ac:dyDescent="0.15">
      <c r="B53" s="64"/>
      <c r="C53" s="64"/>
      <c r="D53" s="64"/>
      <c r="E53" s="64"/>
      <c r="F53" s="64"/>
      <c r="G53" s="64"/>
      <c r="H53" s="64"/>
    </row>
    <row r="54" spans="2:8" x14ac:dyDescent="0.15">
      <c r="B54" s="62"/>
      <c r="C54" s="62"/>
      <c r="D54" s="62"/>
      <c r="E54" s="64"/>
      <c r="F54" s="64"/>
      <c r="G54" s="64"/>
      <c r="H54" s="64"/>
    </row>
    <row r="55" spans="2:8" x14ac:dyDescent="0.15">
      <c r="B55" s="65"/>
      <c r="C55" s="65"/>
      <c r="D55" s="65"/>
      <c r="E55" s="64"/>
      <c r="F55" s="64"/>
      <c r="G55" s="64"/>
      <c r="H55" s="64"/>
    </row>
    <row r="56" spans="2:8" x14ac:dyDescent="0.15">
      <c r="B56" s="65"/>
      <c r="C56" s="65"/>
      <c r="D56" s="65"/>
      <c r="E56" s="64"/>
      <c r="F56" s="64"/>
      <c r="G56" s="64"/>
      <c r="H56" s="64"/>
    </row>
    <row r="57" spans="2:8" x14ac:dyDescent="0.15">
      <c r="B57" s="65"/>
      <c r="C57" s="65"/>
      <c r="D57" s="65"/>
      <c r="E57" s="64"/>
      <c r="F57" s="64"/>
      <c r="G57" s="64"/>
      <c r="H57" s="64"/>
    </row>
    <row r="58" spans="2:8" x14ac:dyDescent="0.15">
      <c r="B58" s="65"/>
      <c r="C58" s="65"/>
      <c r="D58" s="65"/>
      <c r="E58" s="64"/>
      <c r="F58" s="64"/>
      <c r="G58" s="64"/>
      <c r="H58" s="64"/>
    </row>
    <row r="59" spans="2:8" x14ac:dyDescent="0.15">
      <c r="B59" s="65"/>
      <c r="C59" s="65"/>
      <c r="D59" s="65"/>
      <c r="E59" s="64"/>
      <c r="F59" s="64"/>
      <c r="G59" s="64"/>
      <c r="H59" s="64"/>
    </row>
    <row r="60" spans="2:8" x14ac:dyDescent="0.15">
      <c r="B60" s="65"/>
      <c r="C60" s="65"/>
      <c r="D60" s="65"/>
      <c r="E60" s="64"/>
      <c r="F60" s="64"/>
      <c r="G60" s="64"/>
      <c r="H60" s="64"/>
    </row>
    <row r="61" spans="2:8" x14ac:dyDescent="0.15">
      <c r="B61" s="65"/>
      <c r="C61" s="65"/>
      <c r="D61" s="65"/>
      <c r="E61" s="64"/>
      <c r="F61" s="64"/>
      <c r="G61" s="64"/>
      <c r="H61" s="64"/>
    </row>
    <row r="62" spans="2:8" x14ac:dyDescent="0.15">
      <c r="B62" s="65"/>
      <c r="C62" s="65"/>
      <c r="D62" s="65"/>
      <c r="E62" s="64"/>
      <c r="F62" s="64"/>
      <c r="G62" s="64"/>
      <c r="H62" s="64"/>
    </row>
    <row r="64" spans="2:8" ht="14.25" x14ac:dyDescent="0.15">
      <c r="B64" s="26" t="s">
        <v>257</v>
      </c>
    </row>
    <row r="65" spans="2:4" ht="14.25" thickBot="1" x14ac:dyDescent="0.2"/>
    <row r="66" spans="2:4" ht="14.25" thickBot="1" x14ac:dyDescent="0.2">
      <c r="C66" s="469" t="s">
        <v>14</v>
      </c>
      <c r="D66" s="470"/>
    </row>
    <row r="67" spans="2:4" ht="14.25" thickBot="1" x14ac:dyDescent="0.2">
      <c r="B67" s="38"/>
      <c r="C67" s="39" t="s">
        <v>52</v>
      </c>
      <c r="D67" s="40" t="s">
        <v>54</v>
      </c>
    </row>
    <row r="68" spans="2:4" x14ac:dyDescent="0.15">
      <c r="B68" s="35" t="s">
        <v>55</v>
      </c>
      <c r="C68" s="36">
        <f>'単位修得状況確認表（専門教育科目）'!H13</f>
        <v>0</v>
      </c>
      <c r="D68" s="37">
        <f>SUM(C$68:C68)</f>
        <v>0</v>
      </c>
    </row>
    <row r="69" spans="2:4" ht="14.25" thickBot="1" x14ac:dyDescent="0.2">
      <c r="B69" s="27" t="s">
        <v>56</v>
      </c>
      <c r="C69" s="28">
        <f>'単位修得状況確認表（専門教育科目）'!J13</f>
        <v>0</v>
      </c>
      <c r="D69" s="41">
        <f>SUM(C$68:C69)</f>
        <v>0</v>
      </c>
    </row>
    <row r="70" spans="2:4" x14ac:dyDescent="0.15">
      <c r="B70" s="32" t="s">
        <v>57</v>
      </c>
      <c r="C70" s="33">
        <f>'単位修得状況確認表（専門教育科目）'!L13</f>
        <v>0</v>
      </c>
      <c r="D70" s="37">
        <f>SUM(C$68:C70)</f>
        <v>0</v>
      </c>
    </row>
    <row r="71" spans="2:4" ht="14.25" thickBot="1" x14ac:dyDescent="0.2">
      <c r="B71" s="30" t="s">
        <v>58</v>
      </c>
      <c r="C71" s="31">
        <f>'単位修得状況確認表（専門教育科目）'!N13</f>
        <v>0</v>
      </c>
      <c r="D71" s="41">
        <f>SUM(C$68:C71)</f>
        <v>0</v>
      </c>
    </row>
    <row r="72" spans="2:4" x14ac:dyDescent="0.15">
      <c r="B72" s="35" t="s">
        <v>325</v>
      </c>
      <c r="C72" s="36">
        <f>'単位修得状況確認表（専門教育科目）'!P13</f>
        <v>0</v>
      </c>
      <c r="D72" s="37">
        <f>SUM(C$68:C72)</f>
        <v>0</v>
      </c>
    </row>
    <row r="73" spans="2:4" ht="14.25" thickBot="1" x14ac:dyDescent="0.2">
      <c r="B73" s="27" t="s">
        <v>326</v>
      </c>
      <c r="C73" s="28">
        <f>'単位修得状況確認表（専門教育科目）'!R13</f>
        <v>0</v>
      </c>
      <c r="D73" s="41">
        <f>SUM(C$68:C73)</f>
        <v>0</v>
      </c>
    </row>
    <row r="74" spans="2:4" x14ac:dyDescent="0.15">
      <c r="B74" s="32" t="s">
        <v>59</v>
      </c>
      <c r="C74" s="33">
        <f>'単位修得状況確認表（専門教育科目）'!T13</f>
        <v>0</v>
      </c>
      <c r="D74" s="37">
        <f>SUM(C$68:C74)</f>
        <v>0</v>
      </c>
    </row>
    <row r="75" spans="2:4" ht="14.25" thickBot="1" x14ac:dyDescent="0.2">
      <c r="B75" s="27" t="s">
        <v>60</v>
      </c>
      <c r="C75" s="28">
        <f>'単位修得状況確認表（専門教育科目）'!V13</f>
        <v>0</v>
      </c>
      <c r="D75" s="41">
        <f>SUM(C$68:C75)</f>
        <v>0</v>
      </c>
    </row>
    <row r="83" spans="2:4" ht="14.25" x14ac:dyDescent="0.15">
      <c r="B83" s="26" t="s">
        <v>256</v>
      </c>
    </row>
    <row r="84" spans="2:4" ht="14.25" thickBot="1" x14ac:dyDescent="0.2"/>
    <row r="85" spans="2:4" ht="14.25" thickBot="1" x14ac:dyDescent="0.2">
      <c r="B85" s="38"/>
      <c r="C85" s="39" t="s">
        <v>52</v>
      </c>
      <c r="D85" s="40" t="s">
        <v>54</v>
      </c>
    </row>
    <row r="86" spans="2:4" x14ac:dyDescent="0.15">
      <c r="B86" s="35" t="s">
        <v>55</v>
      </c>
      <c r="C86" s="36">
        <f>'単位修得状況確認表（専門教育科目）'!H34</f>
        <v>0</v>
      </c>
      <c r="D86" s="37">
        <f>SUM(C$86:C86)</f>
        <v>0</v>
      </c>
    </row>
    <row r="87" spans="2:4" ht="14.25" thickBot="1" x14ac:dyDescent="0.2">
      <c r="B87" s="27" t="s">
        <v>56</v>
      </c>
      <c r="C87" s="28">
        <f>'単位修得状況確認表（専門教育科目）'!J34</f>
        <v>0</v>
      </c>
      <c r="D87" s="41">
        <f>SUM(C$86:C87)</f>
        <v>0</v>
      </c>
    </row>
    <row r="88" spans="2:4" x14ac:dyDescent="0.15">
      <c r="B88" s="32" t="s">
        <v>57</v>
      </c>
      <c r="C88" s="33">
        <f>'単位修得状況確認表（専門教育科目）'!L34</f>
        <v>0</v>
      </c>
      <c r="D88" s="34">
        <f>SUM(C$86:C88)</f>
        <v>0</v>
      </c>
    </row>
    <row r="89" spans="2:4" ht="14.25" thickBot="1" x14ac:dyDescent="0.2">
      <c r="B89" s="30" t="s">
        <v>58</v>
      </c>
      <c r="C89" s="31">
        <f>'単位修得状況確認表（専門教育科目）'!N34</f>
        <v>0</v>
      </c>
      <c r="D89" s="42">
        <f>SUM(C$86:C89)</f>
        <v>0</v>
      </c>
    </row>
    <row r="90" spans="2:4" x14ac:dyDescent="0.15">
      <c r="B90" s="35" t="s">
        <v>325</v>
      </c>
      <c r="C90" s="36">
        <f>'単位修得状況確認表（専門教育科目）'!P34</f>
        <v>0</v>
      </c>
      <c r="D90" s="37">
        <f>SUM(C$86:C90)</f>
        <v>0</v>
      </c>
    </row>
    <row r="91" spans="2:4" ht="14.25" thickBot="1" x14ac:dyDescent="0.2">
      <c r="B91" s="27" t="s">
        <v>326</v>
      </c>
      <c r="C91" s="28">
        <f>'単位修得状況確認表（専門教育科目）'!R34</f>
        <v>0</v>
      </c>
      <c r="D91" s="41">
        <f>SUM(C$86:C91)</f>
        <v>0</v>
      </c>
    </row>
    <row r="92" spans="2:4" x14ac:dyDescent="0.15">
      <c r="B92" s="32" t="s">
        <v>59</v>
      </c>
      <c r="C92" s="33">
        <f>'単位修得状況確認表（専門教育科目）'!T34</f>
        <v>0</v>
      </c>
      <c r="D92" s="34">
        <f>SUM(C$86:C92)</f>
        <v>0</v>
      </c>
    </row>
    <row r="93" spans="2:4" ht="14.25" thickBot="1" x14ac:dyDescent="0.2">
      <c r="B93" s="27" t="s">
        <v>60</v>
      </c>
      <c r="C93" s="28">
        <f>'単位修得状況確認表（専門教育科目）'!V34</f>
        <v>0</v>
      </c>
      <c r="D93" s="41">
        <f>SUM(C$86:C93)</f>
        <v>0</v>
      </c>
    </row>
    <row r="101" spans="2:4" ht="14.25" x14ac:dyDescent="0.15">
      <c r="B101" s="26" t="s">
        <v>73</v>
      </c>
    </row>
    <row r="102" spans="2:4" ht="14.25" thickBot="1" x14ac:dyDescent="0.2"/>
    <row r="103" spans="2:4" ht="14.25" thickBot="1" x14ac:dyDescent="0.2">
      <c r="B103" s="38"/>
      <c r="C103" s="39" t="s">
        <v>52</v>
      </c>
      <c r="D103" s="40" t="s">
        <v>54</v>
      </c>
    </row>
    <row r="104" spans="2:4" x14ac:dyDescent="0.15">
      <c r="B104" s="35" t="s">
        <v>55</v>
      </c>
      <c r="C104" s="36">
        <f>'単位修得状況確認表（専門教育科目）'!H43</f>
        <v>0</v>
      </c>
      <c r="D104" s="37">
        <f>SUM(C$104:C104)</f>
        <v>0</v>
      </c>
    </row>
    <row r="105" spans="2:4" ht="14.25" thickBot="1" x14ac:dyDescent="0.2">
      <c r="B105" s="27" t="s">
        <v>56</v>
      </c>
      <c r="C105" s="28">
        <f>'単位修得状況確認表（専門教育科目）'!J43</f>
        <v>0</v>
      </c>
      <c r="D105" s="41">
        <f>SUM(C$104:C105)</f>
        <v>0</v>
      </c>
    </row>
    <row r="106" spans="2:4" x14ac:dyDescent="0.15">
      <c r="B106" s="32" t="s">
        <v>57</v>
      </c>
      <c r="C106" s="33">
        <f>'単位修得状況確認表（専門教育科目）'!L43</f>
        <v>0</v>
      </c>
      <c r="D106" s="34">
        <f>SUM(C$104:C106)</f>
        <v>0</v>
      </c>
    </row>
    <row r="107" spans="2:4" ht="14.25" thickBot="1" x14ac:dyDescent="0.2">
      <c r="B107" s="30" t="s">
        <v>58</v>
      </c>
      <c r="C107" s="31">
        <f>'単位修得状況確認表（専門教育科目）'!N43</f>
        <v>0</v>
      </c>
      <c r="D107" s="42">
        <f>SUM(C$104:C107)</f>
        <v>0</v>
      </c>
    </row>
    <row r="108" spans="2:4" x14ac:dyDescent="0.15">
      <c r="B108" s="35" t="s">
        <v>325</v>
      </c>
      <c r="C108" s="36">
        <f>'単位修得状況確認表（専門教育科目）'!P43</f>
        <v>0</v>
      </c>
      <c r="D108" s="37">
        <f>SUM(C$104:C108)</f>
        <v>0</v>
      </c>
    </row>
    <row r="109" spans="2:4" ht="14.25" thickBot="1" x14ac:dyDescent="0.2">
      <c r="B109" s="27" t="s">
        <v>326</v>
      </c>
      <c r="C109" s="28">
        <f>'単位修得状況確認表（専門教育科目）'!R43</f>
        <v>0</v>
      </c>
      <c r="D109" s="41">
        <f>SUM(C$104:C109)</f>
        <v>0</v>
      </c>
    </row>
    <row r="110" spans="2:4" x14ac:dyDescent="0.15">
      <c r="B110" s="32" t="s">
        <v>59</v>
      </c>
      <c r="C110" s="33">
        <f>'単位修得状況確認表（専門教育科目）'!T43</f>
        <v>0</v>
      </c>
      <c r="D110" s="34">
        <f>SUM(C$104:C110)</f>
        <v>0</v>
      </c>
    </row>
    <row r="111" spans="2:4" ht="14.25" thickBot="1" x14ac:dyDescent="0.2">
      <c r="B111" s="27" t="s">
        <v>60</v>
      </c>
      <c r="C111" s="28">
        <f>'単位修得状況確認表（専門教育科目）'!V43</f>
        <v>0</v>
      </c>
      <c r="D111" s="41">
        <f>SUM(C$104:C111)</f>
        <v>0</v>
      </c>
    </row>
    <row r="119" spans="2:4" ht="14.25" x14ac:dyDescent="0.15">
      <c r="B119" s="26" t="s">
        <v>74</v>
      </c>
    </row>
    <row r="120" spans="2:4" ht="14.25" thickBot="1" x14ac:dyDescent="0.2"/>
    <row r="121" spans="2:4" ht="14.25" thickBot="1" x14ac:dyDescent="0.2">
      <c r="B121" s="38"/>
      <c r="C121" s="39" t="s">
        <v>52</v>
      </c>
      <c r="D121" s="40" t="s">
        <v>54</v>
      </c>
    </row>
    <row r="122" spans="2:4" x14ac:dyDescent="0.15">
      <c r="B122" s="35" t="s">
        <v>55</v>
      </c>
      <c r="C122" s="36">
        <f>'単位修得状況確認表（専門教育科目）'!H52</f>
        <v>0</v>
      </c>
      <c r="D122" s="37">
        <f>SUM(C$122:C122)</f>
        <v>0</v>
      </c>
    </row>
    <row r="123" spans="2:4" ht="14.25" thickBot="1" x14ac:dyDescent="0.2">
      <c r="B123" s="27" t="s">
        <v>56</v>
      </c>
      <c r="C123" s="28">
        <f>'単位修得状況確認表（専門教育科目）'!J52</f>
        <v>0</v>
      </c>
      <c r="D123" s="41">
        <f>SUM(C$122:C123)</f>
        <v>0</v>
      </c>
    </row>
    <row r="124" spans="2:4" x14ac:dyDescent="0.15">
      <c r="B124" s="32" t="s">
        <v>57</v>
      </c>
      <c r="C124" s="33">
        <f>'単位修得状況確認表（専門教育科目）'!L52</f>
        <v>0</v>
      </c>
      <c r="D124" s="34">
        <f>SUM(C$122:C124)</f>
        <v>0</v>
      </c>
    </row>
    <row r="125" spans="2:4" ht="14.25" thickBot="1" x14ac:dyDescent="0.2">
      <c r="B125" s="30" t="s">
        <v>58</v>
      </c>
      <c r="C125" s="31">
        <f>'単位修得状況確認表（専門教育科目）'!N52</f>
        <v>0</v>
      </c>
      <c r="D125" s="42">
        <f>SUM(C$122:C125)</f>
        <v>0</v>
      </c>
    </row>
    <row r="126" spans="2:4" x14ac:dyDescent="0.15">
      <c r="B126" s="35" t="s">
        <v>325</v>
      </c>
      <c r="C126" s="36">
        <f>'単位修得状況確認表（専門教育科目）'!P52</f>
        <v>0</v>
      </c>
      <c r="D126" s="37">
        <f>SUM(C$122:C126)</f>
        <v>0</v>
      </c>
    </row>
    <row r="127" spans="2:4" ht="14.25" thickBot="1" x14ac:dyDescent="0.2">
      <c r="B127" s="27" t="s">
        <v>326</v>
      </c>
      <c r="C127" s="28">
        <f>'単位修得状況確認表（専門教育科目）'!R52</f>
        <v>0</v>
      </c>
      <c r="D127" s="41">
        <f>SUM(C$122:C127)</f>
        <v>0</v>
      </c>
    </row>
    <row r="128" spans="2:4" x14ac:dyDescent="0.15">
      <c r="B128" s="32" t="s">
        <v>59</v>
      </c>
      <c r="C128" s="33">
        <f>'単位修得状況確認表（専門教育科目）'!T52</f>
        <v>0</v>
      </c>
      <c r="D128" s="34">
        <f>SUM(C$122:C128)</f>
        <v>0</v>
      </c>
    </row>
    <row r="129" spans="2:4" ht="14.25" thickBot="1" x14ac:dyDescent="0.2">
      <c r="B129" s="27" t="s">
        <v>60</v>
      </c>
      <c r="C129" s="28">
        <f>'単位修得状況確認表（専門教育科目）'!V52</f>
        <v>0</v>
      </c>
      <c r="D129" s="41">
        <f>SUM(C$122:C129)</f>
        <v>0</v>
      </c>
    </row>
    <row r="137" spans="2:4" ht="14.25" x14ac:dyDescent="0.15">
      <c r="B137" s="26" t="s">
        <v>76</v>
      </c>
    </row>
    <row r="138" spans="2:4" ht="14.25" thickBot="1" x14ac:dyDescent="0.2"/>
    <row r="139" spans="2:4" ht="14.25" thickBot="1" x14ac:dyDescent="0.2">
      <c r="B139" s="38"/>
      <c r="C139" s="39" t="s">
        <v>52</v>
      </c>
      <c r="D139" s="40" t="s">
        <v>54</v>
      </c>
    </row>
    <row r="140" spans="2:4" x14ac:dyDescent="0.15">
      <c r="B140" s="35" t="s">
        <v>55</v>
      </c>
      <c r="C140" s="36">
        <f>'単位修得状況確認表（専門教育科目）'!H63</f>
        <v>0</v>
      </c>
      <c r="D140" s="37">
        <f>SUM(C$140:C140)</f>
        <v>0</v>
      </c>
    </row>
    <row r="141" spans="2:4" ht="14.25" thickBot="1" x14ac:dyDescent="0.2">
      <c r="B141" s="27" t="s">
        <v>56</v>
      </c>
      <c r="C141" s="28">
        <f>'単位修得状況確認表（専門教育科目）'!J63</f>
        <v>0</v>
      </c>
      <c r="D141" s="41">
        <f>SUM(C$140:C141)</f>
        <v>0</v>
      </c>
    </row>
    <row r="142" spans="2:4" x14ac:dyDescent="0.15">
      <c r="B142" s="32" t="s">
        <v>57</v>
      </c>
      <c r="C142" s="33">
        <f>'単位修得状況確認表（専門教育科目）'!L63</f>
        <v>0</v>
      </c>
      <c r="D142" s="34">
        <f>SUM(C$140:C142)</f>
        <v>0</v>
      </c>
    </row>
    <row r="143" spans="2:4" ht="14.25" thickBot="1" x14ac:dyDescent="0.2">
      <c r="B143" s="30" t="s">
        <v>58</v>
      </c>
      <c r="C143" s="31">
        <f>'単位修得状況確認表（専門教育科目）'!N63</f>
        <v>0</v>
      </c>
      <c r="D143" s="42">
        <f>SUM(C$140:C143)</f>
        <v>0</v>
      </c>
    </row>
    <row r="144" spans="2:4" x14ac:dyDescent="0.15">
      <c r="B144" s="35" t="s">
        <v>325</v>
      </c>
      <c r="C144" s="36">
        <f>'単位修得状況確認表（専門教育科目）'!P63</f>
        <v>0</v>
      </c>
      <c r="D144" s="37">
        <f>SUM(C$140:C144)</f>
        <v>0</v>
      </c>
    </row>
    <row r="145" spans="2:4" ht="14.25" thickBot="1" x14ac:dyDescent="0.2">
      <c r="B145" s="27" t="s">
        <v>326</v>
      </c>
      <c r="C145" s="28">
        <f>'単位修得状況確認表（専門教育科目）'!R63</f>
        <v>0</v>
      </c>
      <c r="D145" s="41">
        <f>SUM(C$140:C145)</f>
        <v>0</v>
      </c>
    </row>
    <row r="146" spans="2:4" x14ac:dyDescent="0.15">
      <c r="B146" s="32" t="s">
        <v>59</v>
      </c>
      <c r="C146" s="33">
        <f>'単位修得状況確認表（専門教育科目）'!T63</f>
        <v>0</v>
      </c>
      <c r="D146" s="34">
        <f>SUM(C$140:C146)</f>
        <v>0</v>
      </c>
    </row>
    <row r="147" spans="2:4" ht="14.25" thickBot="1" x14ac:dyDescent="0.2">
      <c r="B147" s="27" t="s">
        <v>60</v>
      </c>
      <c r="C147" s="28">
        <f>'単位修得状況確認表（専門教育科目）'!V63</f>
        <v>0</v>
      </c>
      <c r="D147" s="41">
        <f>SUM(C$140:C147)</f>
        <v>0</v>
      </c>
    </row>
    <row r="155" spans="2:4" ht="14.25" x14ac:dyDescent="0.15">
      <c r="B155" s="26" t="s">
        <v>246</v>
      </c>
    </row>
    <row r="156" spans="2:4" ht="14.25" thickBot="1" x14ac:dyDescent="0.2"/>
    <row r="157" spans="2:4" ht="14.25" thickBot="1" x14ac:dyDescent="0.2">
      <c r="B157" s="38"/>
      <c r="C157" s="39" t="s">
        <v>52</v>
      </c>
      <c r="D157" s="40" t="s">
        <v>54</v>
      </c>
    </row>
    <row r="158" spans="2:4" x14ac:dyDescent="0.15">
      <c r="B158" s="35" t="s">
        <v>55</v>
      </c>
      <c r="C158" s="36">
        <f>'単位修得状況確認表（専門教育科目）'!H75</f>
        <v>0</v>
      </c>
      <c r="D158" s="37">
        <f>SUM(C$158:C158)</f>
        <v>0</v>
      </c>
    </row>
    <row r="159" spans="2:4" ht="14.25" thickBot="1" x14ac:dyDescent="0.2">
      <c r="B159" s="27" t="s">
        <v>56</v>
      </c>
      <c r="C159" s="28">
        <f>'単位修得状況確認表（専門教育科目）'!J75</f>
        <v>0</v>
      </c>
      <c r="D159" s="41">
        <f>SUM(C$158:C159)</f>
        <v>0</v>
      </c>
    </row>
    <row r="160" spans="2:4" x14ac:dyDescent="0.15">
      <c r="B160" s="32" t="s">
        <v>57</v>
      </c>
      <c r="C160" s="33">
        <f>'単位修得状況確認表（専門教育科目）'!L75</f>
        <v>0</v>
      </c>
      <c r="D160" s="34">
        <f>SUM(C$158:C160)</f>
        <v>0</v>
      </c>
    </row>
    <row r="161" spans="2:4" ht="14.25" thickBot="1" x14ac:dyDescent="0.2">
      <c r="B161" s="30" t="s">
        <v>58</v>
      </c>
      <c r="C161" s="31">
        <f>'単位修得状況確認表（専門教育科目）'!N75</f>
        <v>0</v>
      </c>
      <c r="D161" s="42">
        <f>SUM(C$158:C161)</f>
        <v>0</v>
      </c>
    </row>
    <row r="162" spans="2:4" x14ac:dyDescent="0.15">
      <c r="B162" s="35" t="s">
        <v>325</v>
      </c>
      <c r="C162" s="36">
        <f>'単位修得状況確認表（専門教育科目）'!P75</f>
        <v>0</v>
      </c>
      <c r="D162" s="37">
        <f>SUM(C$158:C162)</f>
        <v>0</v>
      </c>
    </row>
    <row r="163" spans="2:4" ht="14.25" thickBot="1" x14ac:dyDescent="0.2">
      <c r="B163" s="27" t="s">
        <v>326</v>
      </c>
      <c r="C163" s="28">
        <f>'単位修得状況確認表（専門教育科目）'!R75</f>
        <v>0</v>
      </c>
      <c r="D163" s="41">
        <f>SUM(C$158:C163)</f>
        <v>0</v>
      </c>
    </row>
    <row r="164" spans="2:4" x14ac:dyDescent="0.15">
      <c r="B164" s="32" t="s">
        <v>59</v>
      </c>
      <c r="C164" s="33">
        <f>'単位修得状況確認表（専門教育科目）'!T75</f>
        <v>0</v>
      </c>
      <c r="D164" s="34">
        <f>SUM(C$158:C164)</f>
        <v>0</v>
      </c>
    </row>
    <row r="165" spans="2:4" ht="14.25" thickBot="1" x14ac:dyDescent="0.2">
      <c r="B165" s="27" t="s">
        <v>60</v>
      </c>
      <c r="C165" s="28">
        <f>'単位修得状況確認表（専門教育科目）'!V75</f>
        <v>0</v>
      </c>
      <c r="D165" s="41">
        <f>SUM(C$158:C165)</f>
        <v>0</v>
      </c>
    </row>
    <row r="173" spans="2:4" ht="14.25" x14ac:dyDescent="0.15">
      <c r="B173" s="26" t="s">
        <v>77</v>
      </c>
    </row>
    <row r="174" spans="2:4" ht="14.25" thickBot="1" x14ac:dyDescent="0.2"/>
    <row r="175" spans="2:4" ht="14.25" thickBot="1" x14ac:dyDescent="0.2">
      <c r="B175" s="38"/>
      <c r="C175" s="39" t="s">
        <v>52</v>
      </c>
      <c r="D175" s="40" t="s">
        <v>54</v>
      </c>
    </row>
    <row r="176" spans="2:4" x14ac:dyDescent="0.15">
      <c r="B176" s="35" t="s">
        <v>55</v>
      </c>
      <c r="C176" s="36">
        <f>'単位修得状況確認表（専門教育科目）'!H90</f>
        <v>0</v>
      </c>
      <c r="D176" s="37">
        <f>SUM(C$176:C176)</f>
        <v>0</v>
      </c>
    </row>
    <row r="177" spans="2:4" ht="14.25" thickBot="1" x14ac:dyDescent="0.2">
      <c r="B177" s="27" t="s">
        <v>56</v>
      </c>
      <c r="C177" s="28">
        <f>'単位修得状況確認表（専門教育科目）'!J90</f>
        <v>0</v>
      </c>
      <c r="D177" s="41">
        <f>SUM(C$176:C177)</f>
        <v>0</v>
      </c>
    </row>
    <row r="178" spans="2:4" x14ac:dyDescent="0.15">
      <c r="B178" s="32" t="s">
        <v>57</v>
      </c>
      <c r="C178" s="33">
        <f>'単位修得状況確認表（専門教育科目）'!L90</f>
        <v>0</v>
      </c>
      <c r="D178" s="34">
        <f>SUM(C$176:C178)</f>
        <v>0</v>
      </c>
    </row>
    <row r="179" spans="2:4" ht="14.25" thickBot="1" x14ac:dyDescent="0.2">
      <c r="B179" s="30" t="s">
        <v>58</v>
      </c>
      <c r="C179" s="31">
        <f>'単位修得状況確認表（専門教育科目）'!N90</f>
        <v>0</v>
      </c>
      <c r="D179" s="42">
        <f>SUM(C$176:C179)</f>
        <v>0</v>
      </c>
    </row>
    <row r="180" spans="2:4" x14ac:dyDescent="0.15">
      <c r="B180" s="35" t="s">
        <v>325</v>
      </c>
      <c r="C180" s="36">
        <f>'単位修得状況確認表（専門教育科目）'!P90</f>
        <v>0</v>
      </c>
      <c r="D180" s="37">
        <f>SUM(C$176:C180)</f>
        <v>0</v>
      </c>
    </row>
    <row r="181" spans="2:4" ht="14.25" thickBot="1" x14ac:dyDescent="0.2">
      <c r="B181" s="27" t="s">
        <v>326</v>
      </c>
      <c r="C181" s="28">
        <f>'単位修得状況確認表（専門教育科目）'!R90</f>
        <v>0</v>
      </c>
      <c r="D181" s="41">
        <f>SUM(C$176:C181)</f>
        <v>0</v>
      </c>
    </row>
    <row r="182" spans="2:4" x14ac:dyDescent="0.15">
      <c r="B182" s="32" t="s">
        <v>59</v>
      </c>
      <c r="C182" s="33">
        <f>'単位修得状況確認表（専門教育科目）'!T90</f>
        <v>0</v>
      </c>
      <c r="D182" s="34">
        <f>SUM(C$176:C182)</f>
        <v>0</v>
      </c>
    </row>
    <row r="183" spans="2:4" ht="14.25" thickBot="1" x14ac:dyDescent="0.2">
      <c r="B183" s="27" t="s">
        <v>60</v>
      </c>
      <c r="C183" s="28">
        <f>'単位修得状況確認表（専門教育科目）'!V90</f>
        <v>0</v>
      </c>
      <c r="D183" s="41">
        <f>SUM(C$176:C183)</f>
        <v>0</v>
      </c>
    </row>
    <row r="191" spans="2:4" ht="14.25" x14ac:dyDescent="0.15">
      <c r="B191" s="26" t="s">
        <v>78</v>
      </c>
    </row>
    <row r="192" spans="2:4" ht="14.25" thickBot="1" x14ac:dyDescent="0.2"/>
    <row r="193" spans="2:4" ht="14.25" thickBot="1" x14ac:dyDescent="0.2">
      <c r="B193" s="38"/>
      <c r="C193" s="39" t="s">
        <v>52</v>
      </c>
      <c r="D193" s="40" t="s">
        <v>54</v>
      </c>
    </row>
    <row r="194" spans="2:4" x14ac:dyDescent="0.15">
      <c r="B194" s="35" t="s">
        <v>55</v>
      </c>
      <c r="C194" s="36">
        <f>SUM(C6,E6,C37,E37,C68,C86,C104,C122,C140,C158,C176)</f>
        <v>0</v>
      </c>
      <c r="D194" s="37">
        <f>SUM(C$194:C194)</f>
        <v>0</v>
      </c>
    </row>
    <row r="195" spans="2:4" ht="14.25" thickBot="1" x14ac:dyDescent="0.2">
      <c r="B195" s="27" t="s">
        <v>56</v>
      </c>
      <c r="C195" s="28">
        <f t="shared" ref="C195:C201" si="0">SUM(C7,E7,C38,E38,C69,C87,C105,C123,C141,C159,C177)</f>
        <v>0</v>
      </c>
      <c r="D195" s="41">
        <f>SUM(C$194:C195)</f>
        <v>0</v>
      </c>
    </row>
    <row r="196" spans="2:4" x14ac:dyDescent="0.15">
      <c r="B196" s="32" t="s">
        <v>57</v>
      </c>
      <c r="C196" s="36">
        <f t="shared" si="0"/>
        <v>0</v>
      </c>
      <c r="D196" s="34">
        <f>SUM(C$194:C196)</f>
        <v>0</v>
      </c>
    </row>
    <row r="197" spans="2:4" ht="14.25" thickBot="1" x14ac:dyDescent="0.2">
      <c r="B197" s="30" t="s">
        <v>58</v>
      </c>
      <c r="C197" s="28">
        <f t="shared" si="0"/>
        <v>0</v>
      </c>
      <c r="D197" s="42">
        <f>SUM(C$194:C197)</f>
        <v>0</v>
      </c>
    </row>
    <row r="198" spans="2:4" x14ac:dyDescent="0.15">
      <c r="B198" s="35" t="s">
        <v>325</v>
      </c>
      <c r="C198" s="36">
        <f t="shared" si="0"/>
        <v>0</v>
      </c>
      <c r="D198" s="37">
        <f>SUM(C$194:C198)</f>
        <v>0</v>
      </c>
    </row>
    <row r="199" spans="2:4" ht="14.25" thickBot="1" x14ac:dyDescent="0.2">
      <c r="B199" s="27" t="s">
        <v>326</v>
      </c>
      <c r="C199" s="28">
        <f t="shared" si="0"/>
        <v>0</v>
      </c>
      <c r="D199" s="41">
        <f>SUM(C$194:C199)</f>
        <v>0</v>
      </c>
    </row>
    <row r="200" spans="2:4" x14ac:dyDescent="0.15">
      <c r="B200" s="32" t="s">
        <v>59</v>
      </c>
      <c r="C200" s="36">
        <f t="shared" si="0"/>
        <v>0</v>
      </c>
      <c r="D200" s="34">
        <f>SUM(C$194:C200)</f>
        <v>0</v>
      </c>
    </row>
    <row r="201" spans="2:4" ht="14.25" thickBot="1" x14ac:dyDescent="0.2">
      <c r="B201" s="27" t="s">
        <v>60</v>
      </c>
      <c r="C201" s="28">
        <f t="shared" si="0"/>
        <v>0</v>
      </c>
      <c r="D201" s="41">
        <f>SUM(C$194:C201)</f>
        <v>0</v>
      </c>
    </row>
    <row r="223" spans="2:17" ht="14.25" x14ac:dyDescent="0.15">
      <c r="B223" s="26" t="s">
        <v>75</v>
      </c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</row>
    <row r="224" spans="2:17" ht="14.25" thickBot="1" x14ac:dyDescent="0.2"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</row>
    <row r="225" spans="2:17" ht="14.25" thickBot="1" x14ac:dyDescent="0.2">
      <c r="B225" s="43"/>
      <c r="C225" s="44" t="s">
        <v>62</v>
      </c>
      <c r="D225" s="44" t="s">
        <v>63</v>
      </c>
      <c r="E225" s="45" t="s">
        <v>95</v>
      </c>
      <c r="F225" s="67" t="s">
        <v>96</v>
      </c>
      <c r="G225" s="67" t="s">
        <v>97</v>
      </c>
      <c r="H225" s="62"/>
      <c r="I225" s="66"/>
      <c r="J225" s="66"/>
      <c r="K225" s="66"/>
      <c r="L225" s="66"/>
      <c r="M225" s="66"/>
      <c r="N225" s="66"/>
      <c r="O225" s="66"/>
      <c r="P225" s="66"/>
      <c r="Q225" s="66"/>
    </row>
    <row r="226" spans="2:17" x14ac:dyDescent="0.15">
      <c r="B226" s="35" t="s">
        <v>55</v>
      </c>
      <c r="C226" s="36">
        <f>'単位修得状況確認表（共通教育科目，一般学生）'!I23+'単位修得状況確認表（専門教育科目）'!I92</f>
        <v>0</v>
      </c>
      <c r="D226" s="36" t="str">
        <f t="shared" ref="D226:D233" si="1">IF(E226=0,"",C226/E226)</f>
        <v/>
      </c>
      <c r="E226" s="37">
        <f>D194-F226+G226</f>
        <v>0</v>
      </c>
      <c r="F226" s="65">
        <f>'単位修得状況確認表（共通教育科目，一般学生）'!H26+'単位修得状況確認表（専門教育科目）'!H96</f>
        <v>0</v>
      </c>
      <c r="G226" s="65">
        <f>'単位修得状況確認表（共通教育科目，一般学生）'!H27+'単位修得状況確認表（専門教育科目）'!H97-'単位修得状況確認表（共通教育科目，一般学生）'!H28-'単位修得状況確認表（専門教育科目）'!H98</f>
        <v>0</v>
      </c>
      <c r="H226" s="65"/>
      <c r="I226" s="66"/>
      <c r="J226" s="66"/>
      <c r="K226" s="66"/>
      <c r="L226" s="66"/>
      <c r="M226" s="66"/>
      <c r="N226" s="66"/>
      <c r="O226" s="66"/>
      <c r="P226" s="66"/>
      <c r="Q226" s="66"/>
    </row>
    <row r="227" spans="2:17" ht="14.25" thickBot="1" x14ac:dyDescent="0.2">
      <c r="B227" s="27" t="s">
        <v>56</v>
      </c>
      <c r="C227" s="28">
        <f>C226+'単位修得状況確認表（共通教育科目，一般学生）'!K23+'単位修得状況確認表（専門教育科目）'!K92</f>
        <v>0</v>
      </c>
      <c r="D227" s="28" t="str">
        <f t="shared" si="1"/>
        <v/>
      </c>
      <c r="E227" s="29">
        <f>D195-F227+G227</f>
        <v>0</v>
      </c>
      <c r="F227" s="65">
        <f>F226+'単位修得状況確認表（共通教育科目，一般学生）'!J26+'単位修得状況確認表（専門教育科目）'!J96</f>
        <v>0</v>
      </c>
      <c r="G227" s="65">
        <f>G226+'単位修得状況確認表（共通教育科目，一般学生）'!J27+'単位修得状況確認表（専門教育科目）'!J97-'単位修得状況確認表（共通教育科目，一般学生）'!J28-'単位修得状況確認表（専門教育科目）'!J98</f>
        <v>0</v>
      </c>
      <c r="H227" s="65"/>
      <c r="I227" s="66"/>
      <c r="J227" s="66"/>
      <c r="K227" s="66"/>
      <c r="L227" s="66"/>
      <c r="M227" s="66"/>
      <c r="N227" s="66"/>
      <c r="O227" s="66"/>
      <c r="P227" s="66"/>
      <c r="Q227" s="66"/>
    </row>
    <row r="228" spans="2:17" x14ac:dyDescent="0.15">
      <c r="B228" s="32" t="s">
        <v>57</v>
      </c>
      <c r="C228" s="36">
        <f>C227+'単位修得状況確認表（共通教育科目，一般学生）'!M23+'単位修得状況確認表（専門教育科目）'!M92</f>
        <v>0</v>
      </c>
      <c r="D228" s="36" t="str">
        <f t="shared" si="1"/>
        <v/>
      </c>
      <c r="E228" s="37">
        <f t="shared" ref="E228:E233" si="2">D196-F228+G228</f>
        <v>0</v>
      </c>
      <c r="F228" s="65">
        <f>F227+'単位修得状況確認表（共通教育科目，一般学生）'!L26+'単位修得状況確認表（専門教育科目）'!L96</f>
        <v>0</v>
      </c>
      <c r="G228" s="65">
        <f>G227+'単位修得状況確認表（共通教育科目，一般学生）'!L27+'単位修得状況確認表（専門教育科目）'!L97-'単位修得状況確認表（共通教育科目，一般学生）'!L28-'単位修得状況確認表（専門教育科目）'!L98</f>
        <v>0</v>
      </c>
      <c r="H228" s="65"/>
      <c r="I228" s="66"/>
      <c r="J228" s="66"/>
      <c r="K228" s="66"/>
      <c r="L228" s="66"/>
      <c r="M228" s="66"/>
      <c r="N228" s="66"/>
      <c r="O228" s="66"/>
      <c r="P228" s="66"/>
      <c r="Q228" s="66"/>
    </row>
    <row r="229" spans="2:17" ht="14.25" thickBot="1" x14ac:dyDescent="0.2">
      <c r="B229" s="30" t="s">
        <v>58</v>
      </c>
      <c r="C229" s="28">
        <f>C228+'単位修得状況確認表（共通教育科目，一般学生）'!O23+'単位修得状況確認表（専門教育科目）'!O92</f>
        <v>0</v>
      </c>
      <c r="D229" s="28" t="str">
        <f t="shared" si="1"/>
        <v/>
      </c>
      <c r="E229" s="29">
        <f t="shared" si="2"/>
        <v>0</v>
      </c>
      <c r="F229" s="65">
        <f>F228+'単位修得状況確認表（共通教育科目，一般学生）'!N26+'単位修得状況確認表（専門教育科目）'!N96</f>
        <v>0</v>
      </c>
      <c r="G229" s="65">
        <f>G228+'単位修得状況確認表（共通教育科目，一般学生）'!N27+'単位修得状況確認表（専門教育科目）'!N97-'単位修得状況確認表（共通教育科目，一般学生）'!N28-'単位修得状況確認表（専門教育科目）'!N98</f>
        <v>0</v>
      </c>
      <c r="H229" s="65"/>
      <c r="I229" s="66"/>
      <c r="J229" s="66"/>
      <c r="K229" s="66"/>
      <c r="L229" s="66"/>
      <c r="M229" s="66"/>
      <c r="N229" s="66"/>
      <c r="O229" s="66"/>
      <c r="P229" s="66"/>
      <c r="Q229" s="66"/>
    </row>
    <row r="230" spans="2:17" x14ac:dyDescent="0.15">
      <c r="B230" s="35" t="s">
        <v>325</v>
      </c>
      <c r="C230" s="36">
        <f>C229+'単位修得状況確認表（共通教育科目，一般学生）'!Q23+'単位修得状況確認表（専門教育科目）'!Q92</f>
        <v>0</v>
      </c>
      <c r="D230" s="36" t="str">
        <f t="shared" si="1"/>
        <v/>
      </c>
      <c r="E230" s="37">
        <f t="shared" si="2"/>
        <v>0</v>
      </c>
      <c r="F230" s="65">
        <f>F229+'単位修得状況確認表（共通教育科目，一般学生）'!P26+'単位修得状況確認表（専門教育科目）'!P96</f>
        <v>0</v>
      </c>
      <c r="G230" s="65">
        <f>G229+'単位修得状況確認表（共通教育科目，一般学生）'!P27+'単位修得状況確認表（専門教育科目）'!P97-'単位修得状況確認表（共通教育科目，一般学生）'!P28-'単位修得状況確認表（専門教育科目）'!P98</f>
        <v>0</v>
      </c>
      <c r="H230" s="65"/>
      <c r="I230" s="66"/>
      <c r="J230" s="66"/>
      <c r="K230" s="66"/>
      <c r="L230" s="66"/>
      <c r="M230" s="66"/>
      <c r="N230" s="66"/>
      <c r="O230" s="66"/>
      <c r="P230" s="66"/>
      <c r="Q230" s="66"/>
    </row>
    <row r="231" spans="2:17" ht="14.25" thickBot="1" x14ac:dyDescent="0.2">
      <c r="B231" s="27" t="s">
        <v>326</v>
      </c>
      <c r="C231" s="28">
        <f>C230+'単位修得状況確認表（共通教育科目，一般学生）'!S23+'単位修得状況確認表（専門教育科目）'!S92</f>
        <v>0</v>
      </c>
      <c r="D231" s="28" t="str">
        <f t="shared" si="1"/>
        <v/>
      </c>
      <c r="E231" s="29">
        <f t="shared" si="2"/>
        <v>0</v>
      </c>
      <c r="F231" s="65">
        <f>F230+'単位修得状況確認表（共通教育科目，一般学生）'!R26+'単位修得状況確認表（専門教育科目）'!R96</f>
        <v>0</v>
      </c>
      <c r="G231" s="65">
        <f>G230+'単位修得状況確認表（共通教育科目，一般学生）'!R27+'単位修得状況確認表（専門教育科目）'!R97-'単位修得状況確認表（共通教育科目，一般学生）'!R28-'単位修得状況確認表（専門教育科目）'!R98</f>
        <v>0</v>
      </c>
      <c r="H231" s="65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x14ac:dyDescent="0.15">
      <c r="B232" s="32" t="s">
        <v>59</v>
      </c>
      <c r="C232" s="33">
        <f>C231+'単位修得状況確認表（共通教育科目，一般学生）'!U23+'単位修得状況確認表（専門教育科目）'!U92</f>
        <v>0</v>
      </c>
      <c r="D232" s="36" t="str">
        <f t="shared" si="1"/>
        <v/>
      </c>
      <c r="E232" s="37">
        <f t="shared" si="2"/>
        <v>0</v>
      </c>
      <c r="F232" s="65">
        <f>F231+'単位修得状況確認表（共通教育科目，一般学生）'!T26+'単位修得状況確認表（専門教育科目）'!T96</f>
        <v>0</v>
      </c>
      <c r="G232" s="65">
        <f>G231+'単位修得状況確認表（共通教育科目，一般学生）'!T27+'単位修得状況確認表（専門教育科目）'!T97-'単位修得状況確認表（共通教育科目，一般学生）'!T28-'単位修得状況確認表（専門教育科目）'!T98</f>
        <v>0</v>
      </c>
      <c r="H232" s="65"/>
      <c r="I232" s="66"/>
      <c r="J232" s="66"/>
      <c r="K232" s="66"/>
      <c r="L232" s="66"/>
      <c r="M232" s="66"/>
      <c r="N232" s="66"/>
      <c r="O232" s="66"/>
      <c r="P232" s="66"/>
      <c r="Q232" s="66"/>
    </row>
    <row r="233" spans="2:17" ht="14.25" thickBot="1" x14ac:dyDescent="0.2">
      <c r="B233" s="27" t="s">
        <v>60</v>
      </c>
      <c r="C233" s="28">
        <f>C232+'単位修得状況確認表（共通教育科目，一般学生）'!W23+'単位修得状況確認表（専門教育科目）'!W92</f>
        <v>0</v>
      </c>
      <c r="D233" s="28" t="str">
        <f t="shared" si="1"/>
        <v/>
      </c>
      <c r="E233" s="29">
        <f t="shared" si="2"/>
        <v>0</v>
      </c>
      <c r="F233" s="65">
        <f>F232+'単位修得状況確認表（共通教育科目，一般学生）'!V26+'単位修得状況確認表（専門教育科目）'!V96</f>
        <v>0</v>
      </c>
      <c r="G233" s="65">
        <f>G232+'単位修得状況確認表（共通教育科目，一般学生）'!V27+'単位修得状況確認表（専門教育科目）'!V97-'単位修得状況確認表（共通教育科目，一般学生）'!V28-'単位修得状況確認表（専門教育科目）'!V98</f>
        <v>0</v>
      </c>
      <c r="H233" s="65"/>
      <c r="I233" s="66"/>
      <c r="J233" s="66"/>
      <c r="K233" s="66"/>
      <c r="L233" s="66"/>
      <c r="M233" s="66"/>
      <c r="N233" s="66"/>
      <c r="O233" s="66"/>
      <c r="P233" s="66"/>
      <c r="Q233" s="66"/>
    </row>
    <row r="234" spans="2:17" x14ac:dyDescent="0.15"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</row>
    <row r="235" spans="2:17" x14ac:dyDescent="0.15"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</row>
    <row r="236" spans="2:17" x14ac:dyDescent="0.15"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</row>
  </sheetData>
  <sheetProtection password="CC61" sheet="1" objects="1" scenarios="1" selectLockedCells="1"/>
  <mergeCells count="5">
    <mergeCell ref="C4:D4"/>
    <mergeCell ref="E4:F4"/>
    <mergeCell ref="C35:D35"/>
    <mergeCell ref="E35:F35"/>
    <mergeCell ref="C66:D66"/>
  </mergeCells>
  <phoneticPr fontId="5"/>
  <pageMargins left="0.70866141732283472" right="0.70866141732283472" top="0.35433070866141736" bottom="0.35433070866141736" header="0.31496062992125984" footer="0.31496062992125984"/>
  <pageSetup paperSize="9" scale="40" fitToHeight="0" orientation="portrait" horizontalDpi="300" verticalDpi="300" r:id="rId1"/>
  <rowBreaks count="1" manualBreakCount="1">
    <brk id="13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表紙</vt:lpstr>
      <vt:lpstr>自己採点シート</vt:lpstr>
      <vt:lpstr>学習自己点検シート </vt:lpstr>
      <vt:lpstr>単位修得状況確認表（共通教育科目，一般学生）</vt:lpstr>
      <vt:lpstr>単位修得状況確認表（専門教育科目）</vt:lpstr>
      <vt:lpstr>累積グラフ</vt:lpstr>
      <vt:lpstr>'学習自己点検シート '!Print_Area</vt:lpstr>
      <vt:lpstr>自己採点シート!Print_Area</vt:lpstr>
      <vt:lpstr>'単位修得状況確認表（共通教育科目，一般学生）'!Print_Area</vt:lpstr>
      <vt:lpstr>'単位修得状況確認表（専門教育科目）'!Print_Area</vt:lpstr>
      <vt:lpstr>累積グラフ!Print_Area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二宮　公紀</dc:creator>
  <cp:lastModifiedBy>Tech_User04</cp:lastModifiedBy>
  <cp:lastPrinted>2017-06-30T05:50:53Z</cp:lastPrinted>
  <dcterms:created xsi:type="dcterms:W3CDTF">2008-03-19T11:26:33Z</dcterms:created>
  <dcterms:modified xsi:type="dcterms:W3CDTF">2022-03-01T04:41:13Z</dcterms:modified>
</cp:coreProperties>
</file>